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matthews\Desktop\Newington\"/>
    </mc:Choice>
  </mc:AlternateContent>
  <xr:revisionPtr revIDLastSave="0" documentId="10_ncr:100000_{A880D92B-3AF7-495D-AC1B-2EE700AAF6DB}" xr6:coauthVersionLast="31" xr6:coauthVersionMax="31" xr10:uidLastSave="{00000000-0000-0000-0000-000000000000}"/>
  <bookViews>
    <workbookView xWindow="0" yWindow="0" windowWidth="28800" windowHeight="12810" activeTab="5" xr2:uid="{00000000-000D-0000-FFFF-FFFF00000000}"/>
  </bookViews>
  <sheets>
    <sheet name="1-Road Ownership" sheetId="6" r:id="rId1"/>
    <sheet name="2-Town Scoring" sheetId="4" r:id="rId2"/>
    <sheet name="3-Segment Data" sheetId="5" r:id="rId3"/>
    <sheet name="4-2018 Segment Rank" sheetId="10" r:id="rId4"/>
    <sheet name="5-2018 Road Rank" sheetId="8" r:id="rId5"/>
    <sheet name="6-2019 Segment Repairs" sheetId="31" r:id="rId6"/>
    <sheet name="7-2019 Segment Rank" sheetId="15" r:id="rId7"/>
    <sheet name="8-2019 Road Rank" sheetId="16" r:id="rId8"/>
    <sheet name="9-2020 Segment Repairs" sheetId="32" r:id="rId9"/>
    <sheet name="10-2020 Segment Rank" sheetId="22" r:id="rId10"/>
    <sheet name="11-2020 Road Rank" sheetId="23" r:id="rId11"/>
    <sheet name="12-2021 Segment Repairs" sheetId="33" r:id="rId12"/>
    <sheet name="13-2021 Segment Rank" sheetId="28" r:id="rId13"/>
    <sheet name="14-2021 Road Rank" sheetId="29" r:id="rId14"/>
    <sheet name="15_Road_Repairs" sheetId="11" r:id="rId15"/>
    <sheet name="16_System_PCI" sheetId="30" r:id="rId16"/>
  </sheets>
  <definedNames>
    <definedName name="_xlnm._FilterDatabase" localSheetId="9" hidden="1">'10-2020 Segment Rank'!$C$1:$I$65</definedName>
    <definedName name="_xlnm._FilterDatabase" localSheetId="10" hidden="1">'11-2020 Road Rank'!$C$1:$I$28</definedName>
    <definedName name="_xlnm._FilterDatabase" localSheetId="12" hidden="1">'13-2021 Segment Rank'!$C$1:$I$65</definedName>
    <definedName name="_xlnm._FilterDatabase" localSheetId="13" hidden="1">'14-2021 Road Rank'!$C$1:$I$28</definedName>
    <definedName name="_xlnm._FilterDatabase" localSheetId="14" hidden="1">'15_Road_Repairs'!$A$2:$F$2</definedName>
    <definedName name="_xlnm._FilterDatabase" localSheetId="0" hidden="1">'1-Road Ownership'!$A$1:$E$36</definedName>
    <definedName name="_xlnm._FilterDatabase" localSheetId="1" hidden="1">'2-Town Scoring'!$A$1:$D$37</definedName>
    <definedName name="_xlnm._FilterDatabase" localSheetId="2" hidden="1">'3-Segment Data'!$A$1:$X$92</definedName>
    <definedName name="_xlnm._FilterDatabase" localSheetId="3" hidden="1">'4-2018 Segment Rank'!$C$1:$I$64</definedName>
    <definedName name="_xlnm._FilterDatabase" localSheetId="4" hidden="1">'5-2018 Road Rank'!$C$1:$K$28</definedName>
    <definedName name="_xlnm._FilterDatabase" localSheetId="6" hidden="1">'7-2019 Segment Rank'!$C$1:$I$65</definedName>
    <definedName name="_xlnm._FilterDatabase" localSheetId="7" hidden="1">'8-2019 Road Rank'!$C$1:$I$28</definedName>
  </definedNames>
  <calcPr calcId="179017"/>
</workbook>
</file>

<file path=xl/calcChain.xml><?xml version="1.0" encoding="utf-8"?>
<calcChain xmlns="http://schemas.openxmlformats.org/spreadsheetml/2006/main">
  <c r="I29" i="29" l="1"/>
  <c r="H29" i="29"/>
  <c r="B29" i="29" s="1"/>
  <c r="G29" i="29"/>
  <c r="I28" i="29"/>
  <c r="H28" i="29"/>
  <c r="G28" i="29"/>
  <c r="I27" i="29"/>
  <c r="H27" i="29"/>
  <c r="B27" i="29" s="1"/>
  <c r="G27" i="29"/>
  <c r="I26" i="29"/>
  <c r="H26" i="29"/>
  <c r="G26" i="29"/>
  <c r="I25" i="29"/>
  <c r="H25" i="29"/>
  <c r="G25" i="29"/>
  <c r="I23" i="29"/>
  <c r="H23" i="29"/>
  <c r="G23" i="29"/>
  <c r="I24" i="29"/>
  <c r="H24" i="29"/>
  <c r="G24" i="29"/>
  <c r="I22" i="29"/>
  <c r="H22" i="29"/>
  <c r="G22" i="29"/>
  <c r="I21" i="29"/>
  <c r="H21" i="29"/>
  <c r="B21" i="29" s="1"/>
  <c r="G21" i="29"/>
  <c r="I20" i="29"/>
  <c r="H20" i="29"/>
  <c r="G20" i="29"/>
  <c r="I19" i="29"/>
  <c r="H19" i="29"/>
  <c r="B19" i="29" s="1"/>
  <c r="G19" i="29"/>
  <c r="I18" i="29"/>
  <c r="H18" i="29"/>
  <c r="G18" i="29"/>
  <c r="I17" i="29"/>
  <c r="H17" i="29"/>
  <c r="G17" i="29"/>
  <c r="I16" i="29"/>
  <c r="H16" i="29"/>
  <c r="G16" i="29"/>
  <c r="I15" i="29"/>
  <c r="H15" i="29"/>
  <c r="G15" i="29"/>
  <c r="I14" i="29"/>
  <c r="H14" i="29"/>
  <c r="G14" i="29"/>
  <c r="I13" i="29"/>
  <c r="H13" i="29"/>
  <c r="G13" i="29"/>
  <c r="I12" i="29"/>
  <c r="H12" i="29"/>
  <c r="G12" i="29"/>
  <c r="I11" i="29"/>
  <c r="H11" i="29"/>
  <c r="G11" i="29"/>
  <c r="I10" i="29"/>
  <c r="H10" i="29"/>
  <c r="G10" i="29"/>
  <c r="I9" i="29"/>
  <c r="H9" i="29"/>
  <c r="G9" i="29"/>
  <c r="I8" i="29"/>
  <c r="H8" i="29"/>
  <c r="G8" i="29"/>
  <c r="I7" i="29"/>
  <c r="H7" i="29"/>
  <c r="G7" i="29"/>
  <c r="I6" i="29"/>
  <c r="H6" i="29"/>
  <c r="G6" i="29"/>
  <c r="I4" i="29"/>
  <c r="H4" i="29"/>
  <c r="G4" i="29"/>
  <c r="I5" i="29"/>
  <c r="H5" i="29"/>
  <c r="G5" i="29"/>
  <c r="I2" i="29"/>
  <c r="H2" i="29"/>
  <c r="G2" i="29"/>
  <c r="I3" i="29"/>
  <c r="H3" i="29"/>
  <c r="G3" i="29"/>
  <c r="I69" i="28"/>
  <c r="H69" i="28"/>
  <c r="G69" i="28"/>
  <c r="I68" i="28"/>
  <c r="H68" i="28"/>
  <c r="G68" i="28"/>
  <c r="B68" i="28" s="1"/>
  <c r="I67" i="28"/>
  <c r="H67" i="28"/>
  <c r="G67" i="28"/>
  <c r="I66" i="28"/>
  <c r="H66" i="28"/>
  <c r="G66" i="28"/>
  <c r="I65" i="28"/>
  <c r="H65" i="28"/>
  <c r="B65" i="28" s="1"/>
  <c r="G65" i="28"/>
  <c r="I63" i="28"/>
  <c r="H63" i="28"/>
  <c r="G63" i="28"/>
  <c r="I64" i="28"/>
  <c r="H64" i="28"/>
  <c r="G64" i="28"/>
  <c r="I61" i="28"/>
  <c r="H61" i="28"/>
  <c r="G61" i="28"/>
  <c r="I62" i="28"/>
  <c r="H62" i="28"/>
  <c r="B62" i="28" s="1"/>
  <c r="G62" i="28"/>
  <c r="I60" i="28"/>
  <c r="H60" i="28"/>
  <c r="G60" i="28"/>
  <c r="I59" i="28"/>
  <c r="H59" i="28"/>
  <c r="G59" i="28"/>
  <c r="I58" i="28"/>
  <c r="H58" i="28"/>
  <c r="G58" i="28"/>
  <c r="I57" i="28"/>
  <c r="H57" i="28"/>
  <c r="B57" i="28" s="1"/>
  <c r="G57" i="28"/>
  <c r="I56" i="28"/>
  <c r="H56" i="28"/>
  <c r="B56" i="28" s="1"/>
  <c r="G56" i="28"/>
  <c r="I55" i="28"/>
  <c r="H55" i="28"/>
  <c r="G55" i="28"/>
  <c r="I54" i="28"/>
  <c r="H54" i="28"/>
  <c r="G54" i="28"/>
  <c r="I53" i="28"/>
  <c r="H53" i="28"/>
  <c r="G53" i="28"/>
  <c r="I52" i="28"/>
  <c r="H52" i="28"/>
  <c r="G52" i="28"/>
  <c r="I51" i="28"/>
  <c r="H51" i="28"/>
  <c r="G51" i="28"/>
  <c r="I50" i="28"/>
  <c r="H50" i="28"/>
  <c r="G50" i="28"/>
  <c r="I49" i="28"/>
  <c r="H49" i="28"/>
  <c r="G49" i="28"/>
  <c r="I48" i="28"/>
  <c r="H48" i="28"/>
  <c r="G48" i="28"/>
  <c r="I47" i="28"/>
  <c r="H47" i="28"/>
  <c r="G47" i="28"/>
  <c r="I46" i="28"/>
  <c r="H46" i="28"/>
  <c r="G46" i="28"/>
  <c r="I45" i="28"/>
  <c r="H45" i="28"/>
  <c r="G45" i="28"/>
  <c r="I44" i="28"/>
  <c r="H44" i="28"/>
  <c r="G44" i="28"/>
  <c r="I42" i="28"/>
  <c r="H42" i="28"/>
  <c r="G42" i="28"/>
  <c r="I43" i="28"/>
  <c r="H43" i="28"/>
  <c r="G43" i="28"/>
  <c r="I41" i="28"/>
  <c r="H41" i="28"/>
  <c r="G41" i="28"/>
  <c r="I40" i="28"/>
  <c r="H40" i="28"/>
  <c r="B40" i="28" s="1"/>
  <c r="G40" i="28"/>
  <c r="I39" i="28"/>
  <c r="H39" i="28"/>
  <c r="G39" i="28"/>
  <c r="I38" i="28"/>
  <c r="H38" i="28"/>
  <c r="G38" i="28"/>
  <c r="I37" i="28"/>
  <c r="H37" i="28"/>
  <c r="G37" i="28"/>
  <c r="I36" i="28"/>
  <c r="H36" i="28"/>
  <c r="G36" i="28"/>
  <c r="I35" i="28"/>
  <c r="H35" i="28"/>
  <c r="G35" i="28"/>
  <c r="I34" i="28"/>
  <c r="H34" i="28"/>
  <c r="G34" i="28"/>
  <c r="I33" i="28"/>
  <c r="H33" i="28"/>
  <c r="G33" i="28"/>
  <c r="I32" i="28"/>
  <c r="H32" i="28"/>
  <c r="G32" i="28"/>
  <c r="I31" i="28"/>
  <c r="H31" i="28"/>
  <c r="G31" i="28"/>
  <c r="I30" i="28"/>
  <c r="H30" i="28"/>
  <c r="G30" i="28"/>
  <c r="I29" i="28"/>
  <c r="H29" i="28"/>
  <c r="G29" i="28"/>
  <c r="I28" i="28"/>
  <c r="H28" i="28"/>
  <c r="G28" i="28"/>
  <c r="I26" i="28"/>
  <c r="H26" i="28"/>
  <c r="G26" i="28"/>
  <c r="I27" i="28"/>
  <c r="H27" i="28"/>
  <c r="G27" i="28"/>
  <c r="I25" i="28"/>
  <c r="H25" i="28"/>
  <c r="G25" i="28"/>
  <c r="I24" i="28"/>
  <c r="H24" i="28"/>
  <c r="G24" i="28"/>
  <c r="I8" i="28"/>
  <c r="H8" i="28"/>
  <c r="G8" i="28"/>
  <c r="I23" i="28"/>
  <c r="H23" i="28"/>
  <c r="G23" i="28"/>
  <c r="I18" i="28"/>
  <c r="H18" i="28"/>
  <c r="G18" i="28"/>
  <c r="I16" i="28"/>
  <c r="H16" i="28"/>
  <c r="G16" i="28"/>
  <c r="I17" i="28"/>
  <c r="H17" i="28"/>
  <c r="G17" i="28"/>
  <c r="I14" i="28"/>
  <c r="H14" i="28"/>
  <c r="G14" i="28"/>
  <c r="I11" i="28"/>
  <c r="H11" i="28"/>
  <c r="G11" i="28"/>
  <c r="I15" i="28"/>
  <c r="H15" i="28"/>
  <c r="G15" i="28"/>
  <c r="I13" i="28"/>
  <c r="H13" i="28"/>
  <c r="G13" i="28"/>
  <c r="I12" i="28"/>
  <c r="H12" i="28"/>
  <c r="G12" i="28"/>
  <c r="I10" i="28"/>
  <c r="H10" i="28"/>
  <c r="G10" i="28"/>
  <c r="I9" i="28"/>
  <c r="H9" i="28"/>
  <c r="G9" i="28"/>
  <c r="I22" i="28"/>
  <c r="H22" i="28"/>
  <c r="G22" i="28"/>
  <c r="I21" i="28"/>
  <c r="H21" i="28"/>
  <c r="G21" i="28"/>
  <c r="I20" i="28"/>
  <c r="H20" i="28"/>
  <c r="G20" i="28"/>
  <c r="I19" i="28"/>
  <c r="H19" i="28"/>
  <c r="G19" i="28"/>
  <c r="I3" i="28"/>
  <c r="H3" i="28"/>
  <c r="G3" i="28"/>
  <c r="I4" i="28"/>
  <c r="H4" i="28"/>
  <c r="G4" i="28"/>
  <c r="I7" i="28"/>
  <c r="H7" i="28"/>
  <c r="G7" i="28"/>
  <c r="I6" i="28"/>
  <c r="H6" i="28"/>
  <c r="G6" i="28"/>
  <c r="I5" i="28"/>
  <c r="H5" i="28"/>
  <c r="G5" i="28"/>
  <c r="I2" i="28"/>
  <c r="H2" i="28"/>
  <c r="G2" i="28"/>
  <c r="B15" i="29" l="1"/>
  <c r="B2" i="29"/>
  <c r="B24" i="29"/>
  <c r="B12" i="29"/>
  <c r="B18" i="29"/>
  <c r="B7" i="29"/>
  <c r="B6" i="29"/>
  <c r="B11" i="29"/>
  <c r="B14" i="29"/>
  <c r="B3" i="29"/>
  <c r="B4" i="29"/>
  <c r="B25" i="29"/>
  <c r="B13" i="29"/>
  <c r="B20" i="29"/>
  <c r="B8" i="29"/>
  <c r="B26" i="29"/>
  <c r="B28" i="29"/>
  <c r="B9" i="29"/>
  <c r="B16" i="29"/>
  <c r="B5" i="29"/>
  <c r="B22" i="29"/>
  <c r="B10" i="29"/>
  <c r="B17" i="29"/>
  <c r="B23" i="29"/>
  <c r="B64" i="28"/>
  <c r="B3" i="28"/>
  <c r="B27" i="28"/>
  <c r="B31" i="28"/>
  <c r="B39" i="28"/>
  <c r="B7" i="28"/>
  <c r="B69" i="28"/>
  <c r="B20" i="28"/>
  <c r="B25" i="28"/>
  <c r="B33" i="28"/>
  <c r="B24" i="28"/>
  <c r="B29" i="28"/>
  <c r="B37" i="28"/>
  <c r="B13" i="28"/>
  <c r="B41" i="28"/>
  <c r="B49" i="28"/>
  <c r="B52" i="28"/>
  <c r="B19" i="28"/>
  <c r="B18" i="28"/>
  <c r="B43" i="28"/>
  <c r="B47" i="28"/>
  <c r="B12" i="28"/>
  <c r="B53" i="28"/>
  <c r="B6" i="28"/>
  <c r="B11" i="28"/>
  <c r="B16" i="28"/>
  <c r="B61" i="28"/>
  <c r="B15" i="28"/>
  <c r="B32" i="28"/>
  <c r="B35" i="28"/>
  <c r="B30" i="28"/>
  <c r="B58" i="28"/>
  <c r="B48" i="28"/>
  <c r="B36" i="28"/>
  <c r="B46" i="28"/>
  <c r="B21" i="28"/>
  <c r="B5" i="28"/>
  <c r="B63" i="28"/>
  <c r="B67" i="28"/>
  <c r="B4" i="28"/>
  <c r="B10" i="28"/>
  <c r="B14" i="28"/>
  <c r="B8" i="28"/>
  <c r="B28" i="28"/>
  <c r="B38" i="28"/>
  <c r="B45" i="28"/>
  <c r="B50" i="28"/>
  <c r="B55" i="28"/>
  <c r="B60" i="28"/>
  <c r="B22" i="28"/>
  <c r="B42" i="28"/>
  <c r="B17" i="28"/>
  <c r="B51" i="28"/>
  <c r="B2" i="28"/>
  <c r="B9" i="28"/>
  <c r="B23" i="28"/>
  <c r="B34" i="28"/>
  <c r="B44" i="28"/>
  <c r="B54" i="28"/>
  <c r="B66" i="28"/>
  <c r="B26" i="28"/>
  <c r="B59" i="28"/>
  <c r="T7" i="11"/>
  <c r="I29" i="23"/>
  <c r="H29" i="23"/>
  <c r="G29" i="23"/>
  <c r="I28" i="23"/>
  <c r="H28" i="23"/>
  <c r="G28" i="23"/>
  <c r="I26" i="23"/>
  <c r="H26" i="23"/>
  <c r="G26" i="23"/>
  <c r="I27" i="23"/>
  <c r="H27" i="23"/>
  <c r="G27" i="23"/>
  <c r="I24" i="23"/>
  <c r="H24" i="23"/>
  <c r="G24" i="23"/>
  <c r="I25" i="23"/>
  <c r="H25" i="23"/>
  <c r="G25" i="23"/>
  <c r="I23" i="23"/>
  <c r="H23" i="23"/>
  <c r="G23" i="23"/>
  <c r="I21" i="23"/>
  <c r="H21" i="23"/>
  <c r="G21" i="23"/>
  <c r="I22" i="23"/>
  <c r="H22" i="23"/>
  <c r="G22" i="23"/>
  <c r="I20" i="23"/>
  <c r="H20" i="23"/>
  <c r="G20" i="23"/>
  <c r="I19" i="23"/>
  <c r="H19" i="23"/>
  <c r="G19" i="23"/>
  <c r="I18" i="23"/>
  <c r="H18" i="23"/>
  <c r="G18" i="23"/>
  <c r="I17" i="23"/>
  <c r="H17" i="23"/>
  <c r="G17" i="23"/>
  <c r="I16" i="23"/>
  <c r="H16" i="23"/>
  <c r="G16" i="23"/>
  <c r="I14" i="23"/>
  <c r="H14" i="23"/>
  <c r="G14" i="23"/>
  <c r="I13" i="23"/>
  <c r="H13" i="23"/>
  <c r="G13" i="23"/>
  <c r="I15" i="23"/>
  <c r="H15" i="23"/>
  <c r="G15" i="23"/>
  <c r="I12" i="23"/>
  <c r="H12" i="23"/>
  <c r="G12" i="23"/>
  <c r="I11" i="23"/>
  <c r="H11" i="23"/>
  <c r="G11" i="23"/>
  <c r="I10" i="23"/>
  <c r="H10" i="23"/>
  <c r="G10" i="23"/>
  <c r="I9" i="23"/>
  <c r="H9" i="23"/>
  <c r="G9" i="23"/>
  <c r="I8" i="23"/>
  <c r="H8" i="23"/>
  <c r="G8" i="23"/>
  <c r="I7" i="23"/>
  <c r="H7" i="23"/>
  <c r="G7" i="23"/>
  <c r="I6" i="23"/>
  <c r="H6" i="23"/>
  <c r="G6" i="23"/>
  <c r="I5" i="23"/>
  <c r="H5" i="23"/>
  <c r="G5" i="23"/>
  <c r="I4" i="23"/>
  <c r="H4" i="23"/>
  <c r="G4" i="23"/>
  <c r="I3" i="23"/>
  <c r="H3" i="23"/>
  <c r="G3" i="23"/>
  <c r="I2" i="23"/>
  <c r="H2" i="23"/>
  <c r="G2" i="23"/>
  <c r="I6" i="22"/>
  <c r="H6" i="22"/>
  <c r="G6" i="22"/>
  <c r="I4" i="22"/>
  <c r="H4" i="22"/>
  <c r="G4" i="22"/>
  <c r="I5" i="22"/>
  <c r="H5" i="22"/>
  <c r="G5" i="22"/>
  <c r="B5" i="22" s="1"/>
  <c r="I3" i="22"/>
  <c r="H3" i="22"/>
  <c r="G3" i="22"/>
  <c r="I59" i="22"/>
  <c r="H59" i="22"/>
  <c r="G59" i="22"/>
  <c r="B59" i="22" s="1"/>
  <c r="I68" i="22"/>
  <c r="H68" i="22"/>
  <c r="G68" i="22"/>
  <c r="I64" i="22"/>
  <c r="H64" i="22"/>
  <c r="G64" i="22"/>
  <c r="I17" i="22"/>
  <c r="H17" i="22"/>
  <c r="G17" i="22"/>
  <c r="I16" i="22"/>
  <c r="H16" i="22"/>
  <c r="G16" i="22"/>
  <c r="I18" i="22"/>
  <c r="H18" i="22"/>
  <c r="G18" i="22"/>
  <c r="I21" i="22"/>
  <c r="H21" i="22"/>
  <c r="G21" i="22"/>
  <c r="B21" i="22" s="1"/>
  <c r="I23" i="22"/>
  <c r="H23" i="22"/>
  <c r="G23" i="22"/>
  <c r="B23" i="22" s="1"/>
  <c r="I19" i="22"/>
  <c r="H19" i="22"/>
  <c r="G19" i="22"/>
  <c r="B19" i="22" s="1"/>
  <c r="I20" i="22"/>
  <c r="H20" i="22"/>
  <c r="G20" i="22"/>
  <c r="I15" i="22"/>
  <c r="H15" i="22"/>
  <c r="G15" i="22"/>
  <c r="I14" i="22"/>
  <c r="H14" i="22"/>
  <c r="G14" i="22"/>
  <c r="I55" i="22"/>
  <c r="H55" i="22"/>
  <c r="G55" i="22"/>
  <c r="I57" i="22"/>
  <c r="H57" i="22"/>
  <c r="G57" i="22"/>
  <c r="I22" i="22"/>
  <c r="H22" i="22"/>
  <c r="G22" i="22"/>
  <c r="I46" i="22"/>
  <c r="H46" i="22"/>
  <c r="G46" i="22"/>
  <c r="B46" i="22" s="1"/>
  <c r="I47" i="22"/>
  <c r="H47" i="22"/>
  <c r="G47" i="22"/>
  <c r="B47" i="22" s="1"/>
  <c r="I49" i="22"/>
  <c r="H49" i="22"/>
  <c r="G49" i="22"/>
  <c r="I50" i="22"/>
  <c r="H50" i="22"/>
  <c r="G50" i="22"/>
  <c r="I51" i="22"/>
  <c r="H51" i="22"/>
  <c r="G51" i="22"/>
  <c r="I66" i="22"/>
  <c r="H66" i="22"/>
  <c r="G66" i="22"/>
  <c r="I9" i="22"/>
  <c r="H9" i="22"/>
  <c r="G9" i="22"/>
  <c r="I10" i="22"/>
  <c r="H10" i="22"/>
  <c r="G10" i="22"/>
  <c r="I12" i="22"/>
  <c r="H12" i="22"/>
  <c r="G12" i="22"/>
  <c r="B12" i="22" s="1"/>
  <c r="I13" i="22"/>
  <c r="H13" i="22"/>
  <c r="G13" i="22"/>
  <c r="B13" i="22" s="1"/>
  <c r="I11" i="22"/>
  <c r="H11" i="22"/>
  <c r="G11" i="22"/>
  <c r="I8" i="22"/>
  <c r="H8" i="22"/>
  <c r="G8" i="22"/>
  <c r="I67" i="22"/>
  <c r="H67" i="22"/>
  <c r="G67" i="22"/>
  <c r="I27" i="22"/>
  <c r="H27" i="22"/>
  <c r="G27" i="22"/>
  <c r="I28" i="22"/>
  <c r="H28" i="22"/>
  <c r="G28" i="22"/>
  <c r="I25" i="22"/>
  <c r="H25" i="22"/>
  <c r="G25" i="22"/>
  <c r="I24" i="22"/>
  <c r="H24" i="22"/>
  <c r="G24" i="22"/>
  <c r="B24" i="22" s="1"/>
  <c r="I26" i="22"/>
  <c r="H26" i="22"/>
  <c r="G26" i="22"/>
  <c r="B26" i="22" s="1"/>
  <c r="I29" i="22"/>
  <c r="H29" i="22"/>
  <c r="G29" i="22"/>
  <c r="I61" i="22"/>
  <c r="H61" i="22"/>
  <c r="G61" i="22"/>
  <c r="I31" i="22"/>
  <c r="H31" i="22"/>
  <c r="G31" i="22"/>
  <c r="I30" i="22"/>
  <c r="H30" i="22"/>
  <c r="G30" i="22"/>
  <c r="I34" i="22"/>
  <c r="H34" i="22"/>
  <c r="G34" i="22"/>
  <c r="I36" i="22"/>
  <c r="H36" i="22"/>
  <c r="G36" i="22"/>
  <c r="I35" i="22"/>
  <c r="H35" i="22"/>
  <c r="G35" i="22"/>
  <c r="I33" i="22"/>
  <c r="H33" i="22"/>
  <c r="G33" i="22"/>
  <c r="I32" i="22"/>
  <c r="H32" i="22"/>
  <c r="G32" i="22"/>
  <c r="I48" i="22"/>
  <c r="H48" i="22"/>
  <c r="G48" i="22"/>
  <c r="I56" i="22"/>
  <c r="H56" i="22"/>
  <c r="G56" i="22"/>
  <c r="I53" i="22"/>
  <c r="H53" i="22"/>
  <c r="G53" i="22"/>
  <c r="I7" i="22"/>
  <c r="H7" i="22"/>
  <c r="G7" i="22"/>
  <c r="I2" i="22"/>
  <c r="H2" i="22"/>
  <c r="G2" i="22"/>
  <c r="I39" i="22"/>
  <c r="H39" i="22"/>
  <c r="G39" i="22"/>
  <c r="B39" i="22" s="1"/>
  <c r="I41" i="22"/>
  <c r="H41" i="22"/>
  <c r="G41" i="22"/>
  <c r="I42" i="22"/>
  <c r="H42" i="22"/>
  <c r="G42" i="22"/>
  <c r="I37" i="22"/>
  <c r="H37" i="22"/>
  <c r="G37" i="22"/>
  <c r="I40" i="22"/>
  <c r="H40" i="22"/>
  <c r="G40" i="22"/>
  <c r="I38" i="22"/>
  <c r="H38" i="22"/>
  <c r="G38" i="22"/>
  <c r="I44" i="22"/>
  <c r="H44" i="22"/>
  <c r="G44" i="22"/>
  <c r="I43" i="22"/>
  <c r="H43" i="22"/>
  <c r="G43" i="22"/>
  <c r="I58" i="22"/>
  <c r="H58" i="22"/>
  <c r="G58" i="22"/>
  <c r="I65" i="22"/>
  <c r="H65" i="22"/>
  <c r="G65" i="22"/>
  <c r="I69" i="22"/>
  <c r="H69" i="22"/>
  <c r="G69" i="22"/>
  <c r="I63" i="22"/>
  <c r="H63" i="22"/>
  <c r="G63" i="22"/>
  <c r="I60" i="22"/>
  <c r="H60" i="22"/>
  <c r="G60" i="22"/>
  <c r="I62" i="22"/>
  <c r="H62" i="22"/>
  <c r="G62" i="22"/>
  <c r="I45" i="22"/>
  <c r="H45" i="22"/>
  <c r="G45" i="22"/>
  <c r="I52" i="22"/>
  <c r="H52" i="22"/>
  <c r="G52" i="22"/>
  <c r="I54" i="22"/>
  <c r="H54" i="22"/>
  <c r="G54" i="22"/>
  <c r="B54" i="22" s="1"/>
  <c r="M17" i="11"/>
  <c r="F11" i="11"/>
  <c r="G19" i="16"/>
  <c r="H19" i="16"/>
  <c r="I19" i="16"/>
  <c r="G2" i="16"/>
  <c r="H2" i="16"/>
  <c r="I2" i="16"/>
  <c r="G10" i="16"/>
  <c r="H10" i="16"/>
  <c r="I10" i="16"/>
  <c r="G22" i="16"/>
  <c r="H22" i="16"/>
  <c r="I22" i="16"/>
  <c r="G20" i="16"/>
  <c r="H20" i="16"/>
  <c r="I20" i="16"/>
  <c r="G23" i="16"/>
  <c r="H23" i="16"/>
  <c r="I23" i="16"/>
  <c r="G29" i="16"/>
  <c r="H29" i="16"/>
  <c r="I29" i="16"/>
  <c r="G24" i="16"/>
  <c r="H24" i="16"/>
  <c r="I24" i="16"/>
  <c r="G18" i="16"/>
  <c r="H18" i="16"/>
  <c r="I18" i="16"/>
  <c r="G9" i="16"/>
  <c r="H9" i="16"/>
  <c r="I9" i="16"/>
  <c r="G3" i="16"/>
  <c r="H3" i="16"/>
  <c r="I3" i="16"/>
  <c r="G13" i="16"/>
  <c r="H13" i="16"/>
  <c r="I13" i="16"/>
  <c r="G16" i="16"/>
  <c r="H16" i="16"/>
  <c r="I16" i="16"/>
  <c r="G12" i="16"/>
  <c r="H12" i="16"/>
  <c r="I12" i="16"/>
  <c r="G8" i="16"/>
  <c r="H8" i="16"/>
  <c r="I8" i="16"/>
  <c r="G21" i="16"/>
  <c r="H21" i="16"/>
  <c r="I21" i="16"/>
  <c r="G7" i="16"/>
  <c r="H7" i="16"/>
  <c r="I7" i="16"/>
  <c r="G26" i="16"/>
  <c r="H26" i="16"/>
  <c r="I26" i="16"/>
  <c r="G4" i="16"/>
  <c r="H4" i="16"/>
  <c r="I4" i="16"/>
  <c r="G27" i="16"/>
  <c r="H27" i="16"/>
  <c r="I27" i="16"/>
  <c r="G14" i="16"/>
  <c r="H14" i="16"/>
  <c r="I14" i="16"/>
  <c r="G11" i="16"/>
  <c r="H11" i="16"/>
  <c r="I11" i="16"/>
  <c r="G6" i="16"/>
  <c r="H6" i="16"/>
  <c r="I6" i="16"/>
  <c r="G17" i="16"/>
  <c r="H17" i="16"/>
  <c r="I17" i="16"/>
  <c r="G5" i="16"/>
  <c r="H5" i="16"/>
  <c r="I5" i="16"/>
  <c r="G25" i="16"/>
  <c r="H25" i="16"/>
  <c r="I25" i="16"/>
  <c r="G28" i="16"/>
  <c r="H28" i="16"/>
  <c r="I28" i="16"/>
  <c r="I15" i="16"/>
  <c r="H15" i="16"/>
  <c r="G15" i="16"/>
  <c r="G52" i="15"/>
  <c r="H52" i="15"/>
  <c r="I52" i="15"/>
  <c r="G43" i="15"/>
  <c r="H43" i="15"/>
  <c r="I43" i="15"/>
  <c r="G62" i="15"/>
  <c r="H62" i="15"/>
  <c r="I62" i="15"/>
  <c r="G60" i="15"/>
  <c r="H60" i="15"/>
  <c r="I60" i="15"/>
  <c r="G63" i="15"/>
  <c r="H63" i="15"/>
  <c r="I63" i="15"/>
  <c r="G69" i="15"/>
  <c r="H69" i="15"/>
  <c r="I69" i="15"/>
  <c r="G64" i="15"/>
  <c r="H64" i="15"/>
  <c r="I64" i="15"/>
  <c r="G58" i="15"/>
  <c r="H58" i="15"/>
  <c r="I58" i="15"/>
  <c r="G40" i="15"/>
  <c r="H40" i="15"/>
  <c r="I40" i="15"/>
  <c r="G41" i="15"/>
  <c r="H41" i="15"/>
  <c r="I41" i="15"/>
  <c r="G33" i="15"/>
  <c r="H33" i="15"/>
  <c r="I33" i="15"/>
  <c r="G36" i="15"/>
  <c r="H36" i="15"/>
  <c r="I36" i="15"/>
  <c r="G42" i="15"/>
  <c r="H42" i="15"/>
  <c r="I42" i="15"/>
  <c r="G47" i="15"/>
  <c r="H47" i="15"/>
  <c r="I47" i="15"/>
  <c r="G45" i="15"/>
  <c r="H45" i="15"/>
  <c r="I45" i="15"/>
  <c r="G34" i="15"/>
  <c r="H34" i="15"/>
  <c r="I34" i="15"/>
  <c r="G2" i="15"/>
  <c r="H2" i="15"/>
  <c r="I2" i="15"/>
  <c r="G7" i="15"/>
  <c r="H7" i="15"/>
  <c r="I7" i="15"/>
  <c r="G50" i="15"/>
  <c r="H50" i="15"/>
  <c r="I50" i="15"/>
  <c r="G56" i="15"/>
  <c r="H56" i="15"/>
  <c r="I56" i="15"/>
  <c r="G49" i="15"/>
  <c r="H49" i="15"/>
  <c r="I49" i="15"/>
  <c r="G38" i="15"/>
  <c r="H38" i="15"/>
  <c r="I38" i="15"/>
  <c r="G39" i="15"/>
  <c r="H39" i="15"/>
  <c r="I39" i="15"/>
  <c r="G30" i="15"/>
  <c r="H30" i="15"/>
  <c r="I30" i="15"/>
  <c r="G32" i="15"/>
  <c r="H32" i="15"/>
  <c r="I32" i="15"/>
  <c r="G31" i="15"/>
  <c r="H31" i="15"/>
  <c r="I31" i="15"/>
  <c r="G35" i="15"/>
  <c r="H35" i="15"/>
  <c r="I35" i="15"/>
  <c r="G37" i="15"/>
  <c r="H37" i="15"/>
  <c r="I37" i="15"/>
  <c r="G61" i="15"/>
  <c r="H61" i="15"/>
  <c r="I61" i="15"/>
  <c r="G28" i="15"/>
  <c r="H28" i="15"/>
  <c r="I28" i="15"/>
  <c r="G25" i="15"/>
  <c r="H25" i="15"/>
  <c r="I25" i="15"/>
  <c r="G26" i="15"/>
  <c r="H26" i="15"/>
  <c r="I26" i="15"/>
  <c r="G29" i="15"/>
  <c r="H29" i="15"/>
  <c r="I29" i="15"/>
  <c r="G27" i="15"/>
  <c r="H27" i="15"/>
  <c r="I27" i="15"/>
  <c r="G66" i="15"/>
  <c r="H66" i="15"/>
  <c r="I66" i="15"/>
  <c r="G24" i="15"/>
  <c r="H24" i="15"/>
  <c r="I24" i="15"/>
  <c r="G8" i="15"/>
  <c r="H8" i="15"/>
  <c r="I8" i="15"/>
  <c r="G11" i="15"/>
  <c r="H11" i="15"/>
  <c r="I11" i="15"/>
  <c r="G13" i="15"/>
  <c r="H13" i="15"/>
  <c r="I13" i="15"/>
  <c r="G12" i="15"/>
  <c r="H12" i="15"/>
  <c r="I12" i="15"/>
  <c r="G10" i="15"/>
  <c r="H10" i="15"/>
  <c r="I10" i="15"/>
  <c r="G9" i="15"/>
  <c r="H9" i="15"/>
  <c r="I9" i="15"/>
  <c r="G67" i="15"/>
  <c r="H67" i="15"/>
  <c r="I67" i="15"/>
  <c r="G48" i="15"/>
  <c r="H48" i="15"/>
  <c r="I48" i="15"/>
  <c r="G51" i="15"/>
  <c r="H51" i="15"/>
  <c r="I51" i="15"/>
  <c r="G53" i="15"/>
  <c r="H53" i="15"/>
  <c r="I53" i="15"/>
  <c r="G46" i="15"/>
  <c r="H46" i="15"/>
  <c r="I46" i="15"/>
  <c r="G44" i="15"/>
  <c r="H44" i="15"/>
  <c r="I44" i="15"/>
  <c r="G22" i="15"/>
  <c r="H22" i="15"/>
  <c r="I22" i="15"/>
  <c r="G57" i="15"/>
  <c r="H57" i="15"/>
  <c r="I57" i="15"/>
  <c r="G54" i="15"/>
  <c r="H54" i="15"/>
  <c r="I54" i="15"/>
  <c r="G14" i="15"/>
  <c r="H14" i="15"/>
  <c r="I14" i="15"/>
  <c r="G15" i="15"/>
  <c r="H15" i="15"/>
  <c r="I15" i="15"/>
  <c r="G20" i="15"/>
  <c r="H20" i="15"/>
  <c r="I20" i="15"/>
  <c r="G19" i="15"/>
  <c r="H19" i="15"/>
  <c r="I19" i="15"/>
  <c r="G23" i="15"/>
  <c r="H23" i="15"/>
  <c r="I23" i="15"/>
  <c r="G21" i="15"/>
  <c r="H21" i="15"/>
  <c r="I21" i="15"/>
  <c r="G18" i="15"/>
  <c r="H18" i="15"/>
  <c r="I18" i="15"/>
  <c r="G16" i="15"/>
  <c r="H16" i="15"/>
  <c r="I16" i="15"/>
  <c r="G17" i="15"/>
  <c r="H17" i="15"/>
  <c r="I17" i="15"/>
  <c r="G65" i="15"/>
  <c r="H65" i="15"/>
  <c r="I65" i="15"/>
  <c r="G68" i="15"/>
  <c r="H68" i="15"/>
  <c r="I68" i="15"/>
  <c r="G59" i="15"/>
  <c r="H59" i="15"/>
  <c r="I59" i="15"/>
  <c r="G4" i="15"/>
  <c r="H4" i="15"/>
  <c r="I4" i="15"/>
  <c r="G6" i="15"/>
  <c r="H6" i="15"/>
  <c r="I6" i="15"/>
  <c r="G5" i="15"/>
  <c r="H5" i="15"/>
  <c r="I5" i="15"/>
  <c r="G3" i="15"/>
  <c r="H3" i="15"/>
  <c r="I3" i="15"/>
  <c r="I55" i="15"/>
  <c r="H55" i="15"/>
  <c r="G55" i="15"/>
  <c r="G46" i="10"/>
  <c r="H46" i="10"/>
  <c r="I46" i="10"/>
  <c r="G39" i="10"/>
  <c r="H39" i="10"/>
  <c r="I39" i="10"/>
  <c r="G59" i="10"/>
  <c r="H59" i="10"/>
  <c r="I59" i="10"/>
  <c r="G55" i="10"/>
  <c r="H55" i="10"/>
  <c r="I55" i="10"/>
  <c r="G57" i="10"/>
  <c r="H57" i="10"/>
  <c r="I57" i="10"/>
  <c r="G64" i="10"/>
  <c r="H64" i="10"/>
  <c r="I64" i="10"/>
  <c r="G58" i="10"/>
  <c r="H58" i="10"/>
  <c r="I58" i="10"/>
  <c r="G53" i="10"/>
  <c r="H53" i="10"/>
  <c r="I53" i="10"/>
  <c r="G27" i="10"/>
  <c r="H27" i="10"/>
  <c r="I27" i="10"/>
  <c r="G31" i="10"/>
  <c r="H31" i="10"/>
  <c r="I31" i="10"/>
  <c r="G33" i="10"/>
  <c r="H33" i="10"/>
  <c r="I33" i="10"/>
  <c r="G36" i="10"/>
  <c r="H36" i="10"/>
  <c r="I36" i="10"/>
  <c r="G37" i="10"/>
  <c r="H37" i="10"/>
  <c r="I37" i="10"/>
  <c r="G40" i="10"/>
  <c r="H40" i="10"/>
  <c r="I40" i="10"/>
  <c r="G38" i="10"/>
  <c r="H38" i="10"/>
  <c r="I38" i="10"/>
  <c r="G34" i="10"/>
  <c r="H34" i="10"/>
  <c r="I34" i="10"/>
  <c r="G2" i="10"/>
  <c r="H2" i="10"/>
  <c r="I2" i="10"/>
  <c r="G3" i="10"/>
  <c r="H3" i="10"/>
  <c r="I3" i="10"/>
  <c r="G45" i="10"/>
  <c r="H45" i="10"/>
  <c r="I45" i="10"/>
  <c r="G51" i="10"/>
  <c r="H51" i="10"/>
  <c r="I51" i="10"/>
  <c r="G43" i="10"/>
  <c r="H43" i="10"/>
  <c r="I43" i="10"/>
  <c r="G23" i="10"/>
  <c r="H23" i="10"/>
  <c r="I23" i="10"/>
  <c r="G24" i="10"/>
  <c r="H24" i="10"/>
  <c r="I24" i="10"/>
  <c r="G28" i="10"/>
  <c r="H28" i="10"/>
  <c r="I28" i="10"/>
  <c r="G35" i="10"/>
  <c r="H35" i="10"/>
  <c r="I35" i="10"/>
  <c r="G32" i="10"/>
  <c r="H32" i="10"/>
  <c r="I32" i="10"/>
  <c r="G29" i="10"/>
  <c r="H29" i="10"/>
  <c r="I29" i="10"/>
  <c r="G30" i="10"/>
  <c r="H30" i="10"/>
  <c r="I30" i="10"/>
  <c r="G56" i="10"/>
  <c r="H56" i="10"/>
  <c r="I56" i="10"/>
  <c r="G25" i="10"/>
  <c r="H25" i="10"/>
  <c r="I25" i="10"/>
  <c r="G22" i="10"/>
  <c r="H22" i="10"/>
  <c r="I22" i="10"/>
  <c r="G19" i="10"/>
  <c r="H19" i="10"/>
  <c r="I19" i="10"/>
  <c r="G20" i="10"/>
  <c r="H20" i="10"/>
  <c r="I20" i="10"/>
  <c r="G21" i="10"/>
  <c r="H21" i="10"/>
  <c r="I21" i="10"/>
  <c r="G26" i="10"/>
  <c r="H26" i="10"/>
  <c r="I26" i="10"/>
  <c r="G60" i="10"/>
  <c r="H60" i="10"/>
  <c r="I60" i="10"/>
  <c r="G17" i="10"/>
  <c r="H17" i="10"/>
  <c r="I17" i="10"/>
  <c r="G9" i="10"/>
  <c r="H9" i="10"/>
  <c r="I9" i="10"/>
  <c r="G15" i="10"/>
  <c r="H15" i="10"/>
  <c r="I15" i="10"/>
  <c r="G13" i="10"/>
  <c r="H13" i="10"/>
  <c r="I13" i="10"/>
  <c r="G16" i="10"/>
  <c r="H16" i="10"/>
  <c r="I16" i="10"/>
  <c r="G12" i="10"/>
  <c r="H12" i="10"/>
  <c r="I12" i="10"/>
  <c r="G62" i="10"/>
  <c r="H62" i="10"/>
  <c r="I62" i="10"/>
  <c r="G42" i="10"/>
  <c r="H42" i="10"/>
  <c r="I42" i="10"/>
  <c r="G47" i="10"/>
  <c r="H47" i="10"/>
  <c r="I47" i="10"/>
  <c r="G48" i="10"/>
  <c r="H48" i="10"/>
  <c r="I48" i="10"/>
  <c r="G44" i="10"/>
  <c r="H44" i="10"/>
  <c r="I44" i="10"/>
  <c r="G41" i="10"/>
  <c r="H41" i="10"/>
  <c r="I41" i="10"/>
  <c r="G52" i="10"/>
  <c r="H52" i="10"/>
  <c r="I52" i="10"/>
  <c r="G49" i="10"/>
  <c r="H49" i="10"/>
  <c r="I49" i="10"/>
  <c r="G4" i="10"/>
  <c r="H4" i="10"/>
  <c r="I4" i="10"/>
  <c r="G5" i="10"/>
  <c r="H5" i="10"/>
  <c r="I5" i="10"/>
  <c r="G11" i="10"/>
  <c r="H11" i="10"/>
  <c r="I11" i="10"/>
  <c r="G10" i="10"/>
  <c r="H10" i="10"/>
  <c r="I10" i="10"/>
  <c r="G18" i="10"/>
  <c r="H18" i="10"/>
  <c r="I18" i="10"/>
  <c r="G14" i="10"/>
  <c r="H14" i="10"/>
  <c r="I14" i="10"/>
  <c r="G8" i="10"/>
  <c r="H8" i="10"/>
  <c r="I8" i="10"/>
  <c r="G6" i="10"/>
  <c r="H6" i="10"/>
  <c r="I6" i="10"/>
  <c r="G7" i="10"/>
  <c r="H7" i="10"/>
  <c r="I7" i="10"/>
  <c r="G61" i="10"/>
  <c r="H61" i="10"/>
  <c r="I61" i="10"/>
  <c r="G63" i="10"/>
  <c r="H63" i="10"/>
  <c r="I63" i="10"/>
  <c r="G54" i="10"/>
  <c r="H54" i="10"/>
  <c r="I54" i="10"/>
  <c r="H50" i="10"/>
  <c r="G50" i="10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G3" i="8"/>
  <c r="H3" i="8"/>
  <c r="G4" i="8"/>
  <c r="H4" i="8"/>
  <c r="G5" i="8"/>
  <c r="H5" i="8"/>
  <c r="G6" i="8"/>
  <c r="H6" i="8"/>
  <c r="G7" i="8"/>
  <c r="H7" i="8"/>
  <c r="G8" i="8"/>
  <c r="H8" i="8"/>
  <c r="G9" i="8"/>
  <c r="H9" i="8"/>
  <c r="G10" i="8"/>
  <c r="H10" i="8"/>
  <c r="G11" i="8"/>
  <c r="H11" i="8"/>
  <c r="G12" i="8"/>
  <c r="H12" i="8"/>
  <c r="G13" i="8"/>
  <c r="H13" i="8"/>
  <c r="G14" i="8"/>
  <c r="H14" i="8"/>
  <c r="G15" i="8"/>
  <c r="H15" i="8"/>
  <c r="G16" i="8"/>
  <c r="H16" i="8"/>
  <c r="G17" i="8"/>
  <c r="H17" i="8"/>
  <c r="G18" i="8"/>
  <c r="H18" i="8"/>
  <c r="G19" i="8"/>
  <c r="H19" i="8"/>
  <c r="G20" i="8"/>
  <c r="H20" i="8"/>
  <c r="G21" i="8"/>
  <c r="H21" i="8"/>
  <c r="G22" i="8"/>
  <c r="H22" i="8"/>
  <c r="G23" i="8"/>
  <c r="H23" i="8"/>
  <c r="G24" i="8"/>
  <c r="H24" i="8"/>
  <c r="G25" i="8"/>
  <c r="H25" i="8"/>
  <c r="G26" i="8"/>
  <c r="H26" i="8"/>
  <c r="G27" i="8"/>
  <c r="H27" i="8"/>
  <c r="G2" i="8"/>
  <c r="H2" i="8"/>
  <c r="A16" i="29" l="1"/>
  <c r="A21" i="29"/>
  <c r="A17" i="29"/>
  <c r="A23" i="29"/>
  <c r="A28" i="29"/>
  <c r="A7" i="29"/>
  <c r="A19" i="29"/>
  <c r="A18" i="29"/>
  <c r="A22" i="29"/>
  <c r="A25" i="29"/>
  <c r="A10" i="29"/>
  <c r="A3" i="29"/>
  <c r="A14" i="29"/>
  <c r="A12" i="29"/>
  <c r="A15" i="29"/>
  <c r="A24" i="29"/>
  <c r="A26" i="29"/>
  <c r="A8" i="29"/>
  <c r="A4" i="29"/>
  <c r="A20" i="29"/>
  <c r="A11" i="29"/>
  <c r="A2" i="29"/>
  <c r="A13" i="29"/>
  <c r="A6" i="29"/>
  <c r="A9" i="29"/>
  <c r="A27" i="29"/>
  <c r="A29" i="29"/>
  <c r="A5" i="29"/>
  <c r="A17" i="28"/>
  <c r="A11" i="28"/>
  <c r="A44" i="28"/>
  <c r="A22" i="28"/>
  <c r="A14" i="28"/>
  <c r="A36" i="28"/>
  <c r="A69" i="28"/>
  <c r="A33" i="28"/>
  <c r="A65" i="28"/>
  <c r="A23" i="28"/>
  <c r="A4" i="28"/>
  <c r="A10" i="28"/>
  <c r="A25" i="28"/>
  <c r="A31" i="28"/>
  <c r="A47" i="28"/>
  <c r="A50" i="28"/>
  <c r="A30" i="28"/>
  <c r="A54" i="28"/>
  <c r="A5" i="28"/>
  <c r="A68" i="28"/>
  <c r="A49" i="28"/>
  <c r="A61" i="28"/>
  <c r="A51" i="28"/>
  <c r="A38" i="28"/>
  <c r="A28" i="28"/>
  <c r="A34" i="28"/>
  <c r="A9" i="28"/>
  <c r="A39" i="28"/>
  <c r="A2" i="28"/>
  <c r="A58" i="28"/>
  <c r="A24" i="28"/>
  <c r="A37" i="28"/>
  <c r="A55" i="28"/>
  <c r="A21" i="28"/>
  <c r="A7" i="28"/>
  <c r="A67" i="28"/>
  <c r="A56" i="28"/>
  <c r="A18" i="28"/>
  <c r="A13" i="28"/>
  <c r="A15" i="28"/>
  <c r="A59" i="28"/>
  <c r="A32" i="28"/>
  <c r="A53" i="28"/>
  <c r="A12" i="28"/>
  <c r="A52" i="28"/>
  <c r="A26" i="28"/>
  <c r="A63" i="28"/>
  <c r="A29" i="28"/>
  <c r="A16" i="28"/>
  <c r="A46" i="28"/>
  <c r="A20" i="28"/>
  <c r="A19" i="28"/>
  <c r="A45" i="28"/>
  <c r="A66" i="28"/>
  <c r="A43" i="28"/>
  <c r="A48" i="28"/>
  <c r="A62" i="28"/>
  <c r="A41" i="28"/>
  <c r="A6" i="28"/>
  <c r="A42" i="28"/>
  <c r="A35" i="28"/>
  <c r="A57" i="28"/>
  <c r="A3" i="28"/>
  <c r="A64" i="28"/>
  <c r="A27" i="28"/>
  <c r="A40" i="28"/>
  <c r="A60" i="28"/>
  <c r="A8" i="28"/>
  <c r="B69" i="22"/>
  <c r="B29" i="22"/>
  <c r="B11" i="22"/>
  <c r="B49" i="22"/>
  <c r="B20" i="22"/>
  <c r="B43" i="22"/>
  <c r="B25" i="22"/>
  <c r="B10" i="22"/>
  <c r="B22" i="22"/>
  <c r="B38" i="22"/>
  <c r="B30" i="22"/>
  <c r="B27" i="22"/>
  <c r="B66" i="22"/>
  <c r="B55" i="22"/>
  <c r="B16" i="22"/>
  <c r="B6" i="22"/>
  <c r="B60" i="22"/>
  <c r="B31" i="22"/>
  <c r="B67" i="22"/>
  <c r="B51" i="22"/>
  <c r="B14" i="22"/>
  <c r="B41" i="22"/>
  <c r="B33" i="22"/>
  <c r="B45" i="22"/>
  <c r="B44" i="22"/>
  <c r="B7" i="22"/>
  <c r="B34" i="22"/>
  <c r="B28" i="22"/>
  <c r="B9" i="22"/>
  <c r="B57" i="22"/>
  <c r="B18" i="22"/>
  <c r="B63" i="22"/>
  <c r="B37" i="22"/>
  <c r="B48" i="22"/>
  <c r="B61" i="22"/>
  <c r="B8" i="22"/>
  <c r="B50" i="22"/>
  <c r="B15" i="22"/>
  <c r="B64" i="22"/>
  <c r="B17" i="22"/>
  <c r="B68" i="22"/>
  <c r="B3" i="22"/>
  <c r="B4" i="22"/>
  <c r="B2" i="23"/>
  <c r="B4" i="23"/>
  <c r="B6" i="23"/>
  <c r="B8" i="23"/>
  <c r="B10" i="23"/>
  <c r="B12" i="23"/>
  <c r="B13" i="23"/>
  <c r="B16" i="23"/>
  <c r="B18" i="23"/>
  <c r="B20" i="23"/>
  <c r="B21" i="23"/>
  <c r="B25" i="23"/>
  <c r="B27" i="23"/>
  <c r="B28" i="23"/>
  <c r="B3" i="23"/>
  <c r="B5" i="23"/>
  <c r="B7" i="23"/>
  <c r="B9" i="23"/>
  <c r="B11" i="23"/>
  <c r="B15" i="23"/>
  <c r="B14" i="23"/>
  <c r="B17" i="23"/>
  <c r="B19" i="23"/>
  <c r="B22" i="23"/>
  <c r="B23" i="23"/>
  <c r="B24" i="23"/>
  <c r="B26" i="23"/>
  <c r="B29" i="23"/>
  <c r="B21" i="8"/>
  <c r="B13" i="8"/>
  <c r="B5" i="8"/>
  <c r="B27" i="8"/>
  <c r="B23" i="8"/>
  <c r="B52" i="22"/>
  <c r="B62" i="22"/>
  <c r="B65" i="22"/>
  <c r="B58" i="22"/>
  <c r="B40" i="22"/>
  <c r="B42" i="22"/>
  <c r="B2" i="22"/>
  <c r="B53" i="22"/>
  <c r="B56" i="22"/>
  <c r="B32" i="22"/>
  <c r="B35" i="22"/>
  <c r="B36" i="22"/>
  <c r="B7" i="10"/>
  <c r="B8" i="10"/>
  <c r="B4" i="10"/>
  <c r="B52" i="10"/>
  <c r="B30" i="10"/>
  <c r="B32" i="10"/>
  <c r="B46" i="10"/>
  <c r="B15" i="16"/>
  <c r="B51" i="10"/>
  <c r="B3" i="10"/>
  <c r="B42" i="10"/>
  <c r="B12" i="10"/>
  <c r="B36" i="10"/>
  <c r="B31" i="10"/>
  <c r="B60" i="10"/>
  <c r="B21" i="10"/>
  <c r="B55" i="10"/>
  <c r="B39" i="10"/>
  <c r="B24" i="8"/>
  <c r="B16" i="8"/>
  <c r="B8" i="8"/>
  <c r="B19" i="8"/>
  <c r="B15" i="8"/>
  <c r="B11" i="8"/>
  <c r="B7" i="8"/>
  <c r="B26" i="8"/>
  <c r="B22" i="8"/>
  <c r="B18" i="8"/>
  <c r="B14" i="8"/>
  <c r="B10" i="8"/>
  <c r="B6" i="8"/>
  <c r="B6" i="15"/>
  <c r="B2" i="16"/>
  <c r="B19" i="16"/>
  <c r="B28" i="16"/>
  <c r="B25" i="16"/>
  <c r="B5" i="16"/>
  <c r="B17" i="16"/>
  <c r="B6" i="16"/>
  <c r="B11" i="16"/>
  <c r="B14" i="16"/>
  <c r="B27" i="16"/>
  <c r="B4" i="16"/>
  <c r="B26" i="16"/>
  <c r="B7" i="16"/>
  <c r="B21" i="16"/>
  <c r="B8" i="16"/>
  <c r="B12" i="16"/>
  <c r="B16" i="16"/>
  <c r="B13" i="16"/>
  <c r="B3" i="16"/>
  <c r="B9" i="16"/>
  <c r="B18" i="16"/>
  <c r="B24" i="16"/>
  <c r="B29" i="16"/>
  <c r="B23" i="16"/>
  <c r="B20" i="16"/>
  <c r="B22" i="16"/>
  <c r="B10" i="16"/>
  <c r="B25" i="8"/>
  <c r="B20" i="8"/>
  <c r="B17" i="8"/>
  <c r="B12" i="8"/>
  <c r="B9" i="8"/>
  <c r="B4" i="8"/>
  <c r="B3" i="8"/>
  <c r="B5" i="15"/>
  <c r="B55" i="15"/>
  <c r="B3" i="15"/>
  <c r="B4" i="15"/>
  <c r="B59" i="15"/>
  <c r="B68" i="15"/>
  <c r="B65" i="15"/>
  <c r="B17" i="15"/>
  <c r="B16" i="15"/>
  <c r="B18" i="15"/>
  <c r="B21" i="15"/>
  <c r="B23" i="15"/>
  <c r="B19" i="15"/>
  <c r="B20" i="15"/>
  <c r="B15" i="15"/>
  <c r="B14" i="15"/>
  <c r="B54" i="15"/>
  <c r="B57" i="15"/>
  <c r="B22" i="15"/>
  <c r="B44" i="15"/>
  <c r="B46" i="15"/>
  <c r="B53" i="15"/>
  <c r="B51" i="15"/>
  <c r="B48" i="15"/>
  <c r="B67" i="15"/>
  <c r="B9" i="15"/>
  <c r="B10" i="15"/>
  <c r="B12" i="15"/>
  <c r="B13" i="15"/>
  <c r="B11" i="15"/>
  <c r="B8" i="15"/>
  <c r="B24" i="15"/>
  <c r="B66" i="15"/>
  <c r="B27" i="15"/>
  <c r="B29" i="15"/>
  <c r="B26" i="15"/>
  <c r="B25" i="15"/>
  <c r="B28" i="15"/>
  <c r="B61" i="15"/>
  <c r="B37" i="15"/>
  <c r="B35" i="15"/>
  <c r="B31" i="15"/>
  <c r="B32" i="15"/>
  <c r="B30" i="15"/>
  <c r="B39" i="15"/>
  <c r="B38" i="15"/>
  <c r="B49" i="15"/>
  <c r="B56" i="15"/>
  <c r="B50" i="15"/>
  <c r="B7" i="15"/>
  <c r="B2" i="15"/>
  <c r="B34" i="15"/>
  <c r="B45" i="15"/>
  <c r="B47" i="15"/>
  <c r="B42" i="15"/>
  <c r="B36" i="15"/>
  <c r="B33" i="15"/>
  <c r="B41" i="15"/>
  <c r="B40" i="15"/>
  <c r="B58" i="15"/>
  <c r="B64" i="15"/>
  <c r="B69" i="15"/>
  <c r="B63" i="15"/>
  <c r="B60" i="15"/>
  <c r="B62" i="15"/>
  <c r="B43" i="15"/>
  <c r="B52" i="15"/>
  <c r="B43" i="10"/>
  <c r="B37" i="10"/>
  <c r="B56" i="10"/>
  <c r="B54" i="10"/>
  <c r="B10" i="10"/>
  <c r="B44" i="10"/>
  <c r="B15" i="10"/>
  <c r="B22" i="10"/>
  <c r="B24" i="10"/>
  <c r="B38" i="10"/>
  <c r="B58" i="10"/>
  <c r="B61" i="10"/>
  <c r="B17" i="10"/>
  <c r="B18" i="10"/>
  <c r="B41" i="10"/>
  <c r="B13" i="10"/>
  <c r="B19" i="10"/>
  <c r="B28" i="10"/>
  <c r="B34" i="10"/>
  <c r="B53" i="10"/>
  <c r="B6" i="10"/>
  <c r="B49" i="10"/>
  <c r="B62" i="10"/>
  <c r="B26" i="10"/>
  <c r="B29" i="10"/>
  <c r="B45" i="10"/>
  <c r="B33" i="10"/>
  <c r="B59" i="10"/>
  <c r="B47" i="10"/>
  <c r="B57" i="10"/>
  <c r="B63" i="10"/>
  <c r="B11" i="10"/>
  <c r="B48" i="10"/>
  <c r="B9" i="10"/>
  <c r="B25" i="10"/>
  <c r="B23" i="10"/>
  <c r="B40" i="10"/>
  <c r="B64" i="10"/>
  <c r="B5" i="10"/>
  <c r="B14" i="10"/>
  <c r="B16" i="10"/>
  <c r="B20" i="10"/>
  <c r="B35" i="10"/>
  <c r="B2" i="10"/>
  <c r="B27" i="10"/>
  <c r="A24" i="23" l="1"/>
  <c r="A2" i="23"/>
  <c r="A8" i="23"/>
  <c r="A19" i="23"/>
  <c r="A10" i="23"/>
  <c r="A13" i="23"/>
  <c r="A12" i="23"/>
  <c r="A26" i="23"/>
  <c r="A15" i="23"/>
  <c r="A9" i="23"/>
  <c r="A18" i="23"/>
  <c r="A4" i="23"/>
  <c r="A22" i="23"/>
  <c r="A6" i="23"/>
  <c r="A17" i="23"/>
  <c r="A28" i="23"/>
  <c r="A3" i="23"/>
  <c r="A11" i="23"/>
  <c r="A25" i="23"/>
  <c r="A7" i="23"/>
  <c r="A16" i="23"/>
  <c r="A5" i="23"/>
  <c r="A21" i="23"/>
  <c r="A20" i="23"/>
  <c r="A29" i="23"/>
  <c r="A27" i="23"/>
  <c r="A23" i="23"/>
  <c r="A14" i="23"/>
  <c r="A32" i="22"/>
  <c r="A62" i="22"/>
  <c r="A34" i="22"/>
  <c r="A38" i="22"/>
  <c r="A56" i="22"/>
  <c r="A8" i="22"/>
  <c r="A36" i="22"/>
  <c r="A58" i="22"/>
  <c r="A6" i="22"/>
  <c r="A33" i="22"/>
  <c r="A47" i="22"/>
  <c r="A21" i="22"/>
  <c r="A51" i="22"/>
  <c r="A54" i="22"/>
  <c r="A9" i="22"/>
  <c r="A61" i="22"/>
  <c r="A35" i="22"/>
  <c r="A65" i="22"/>
  <c r="A64" i="22"/>
  <c r="A13" i="22"/>
  <c r="A55" i="22"/>
  <c r="A12" i="22"/>
  <c r="A3" i="22"/>
  <c r="A11" i="22"/>
  <c r="A66" i="22"/>
  <c r="A60" i="22"/>
  <c r="A53" i="22"/>
  <c r="A27" i="22"/>
  <c r="A50" i="22"/>
  <c r="A37" i="22"/>
  <c r="A26" i="22"/>
  <c r="A4" i="22"/>
  <c r="A31" i="22"/>
  <c r="A23" i="22"/>
  <c r="A28" i="22"/>
  <c r="A52" i="22"/>
  <c r="A63" i="22"/>
  <c r="A29" i="22"/>
  <c r="A2" i="22"/>
  <c r="A43" i="22"/>
  <c r="A10" i="22"/>
  <c r="A5" i="22"/>
  <c r="A18" i="22"/>
  <c r="A7" i="22"/>
  <c r="A20" i="22"/>
  <c r="A39" i="22"/>
  <c r="A19" i="22"/>
  <c r="A67" i="22"/>
  <c r="A48" i="22"/>
  <c r="A24" i="22"/>
  <c r="A42" i="22"/>
  <c r="A25" i="22"/>
  <c r="A16" i="22"/>
  <c r="A14" i="22"/>
  <c r="A57" i="22"/>
  <c r="A44" i="22"/>
  <c r="A68" i="22"/>
  <c r="A22" i="22"/>
  <c r="A17" i="22"/>
  <c r="A40" i="22"/>
  <c r="A45" i="22"/>
  <c r="A30" i="22"/>
  <c r="A15" i="22"/>
  <c r="A59" i="22"/>
  <c r="A41" i="22"/>
  <c r="A46" i="22"/>
  <c r="A49" i="22"/>
  <c r="A69" i="22"/>
  <c r="A2" i="16"/>
  <c r="A24" i="16"/>
  <c r="A9" i="16"/>
  <c r="A19" i="16"/>
  <c r="A22" i="16"/>
  <c r="A27" i="16"/>
  <c r="A20" i="16"/>
  <c r="A16" i="16"/>
  <c r="A14" i="16"/>
  <c r="A23" i="16"/>
  <c r="A12" i="16"/>
  <c r="A11" i="16"/>
  <c r="A13" i="16"/>
  <c r="A29" i="16"/>
  <c r="A8" i="16"/>
  <c r="A6" i="16"/>
  <c r="A21" i="16"/>
  <c r="A17" i="16"/>
  <c r="A18" i="16"/>
  <c r="A7" i="16"/>
  <c r="A5" i="16"/>
  <c r="A26" i="16"/>
  <c r="A25" i="16"/>
  <c r="A10" i="16"/>
  <c r="A3" i="16"/>
  <c r="A4" i="16"/>
  <c r="A28" i="16"/>
  <c r="A15" i="16"/>
  <c r="A40" i="15"/>
  <c r="A2" i="15"/>
  <c r="A22" i="15"/>
  <c r="A43" i="15"/>
  <c r="A41" i="15"/>
  <c r="A7" i="15"/>
  <c r="A31" i="15"/>
  <c r="A27" i="15"/>
  <c r="A9" i="15"/>
  <c r="A57" i="15"/>
  <c r="A18" i="15"/>
  <c r="A62" i="15"/>
  <c r="A33" i="15"/>
  <c r="A50" i="15"/>
  <c r="A35" i="15"/>
  <c r="A66" i="15"/>
  <c r="A67" i="15"/>
  <c r="A54" i="15"/>
  <c r="A16" i="15"/>
  <c r="A29" i="15"/>
  <c r="A60" i="15"/>
  <c r="A36" i="15"/>
  <c r="A56" i="15"/>
  <c r="A37" i="15"/>
  <c r="A24" i="15"/>
  <c r="A48" i="15"/>
  <c r="A14" i="15"/>
  <c r="A17" i="15"/>
  <c r="A63" i="15"/>
  <c r="A42" i="15"/>
  <c r="A49" i="15"/>
  <c r="A61" i="15"/>
  <c r="A8" i="15"/>
  <c r="A51" i="15"/>
  <c r="A15" i="15"/>
  <c r="A65" i="15"/>
  <c r="A52" i="15"/>
  <c r="A5" i="15"/>
  <c r="A3" i="15"/>
  <c r="A10" i="15"/>
  <c r="A69" i="15"/>
  <c r="A47" i="15"/>
  <c r="A38" i="15"/>
  <c r="A28" i="15"/>
  <c r="A11" i="15"/>
  <c r="A53" i="15"/>
  <c r="A20" i="15"/>
  <c r="A68" i="15"/>
  <c r="A32" i="15"/>
  <c r="A64" i="15"/>
  <c r="A45" i="15"/>
  <c r="A39" i="15"/>
  <c r="A25" i="15"/>
  <c r="A13" i="15"/>
  <c r="A46" i="15"/>
  <c r="A19" i="15"/>
  <c r="A59" i="15"/>
  <c r="A21" i="15"/>
  <c r="A55" i="15"/>
  <c r="A58" i="15"/>
  <c r="A34" i="15"/>
  <c r="A30" i="15"/>
  <c r="A26" i="15"/>
  <c r="A12" i="15"/>
  <c r="A44" i="15"/>
  <c r="A23" i="15"/>
  <c r="A4" i="15"/>
  <c r="A6" i="15"/>
  <c r="I50" i="10"/>
  <c r="B50" i="10" l="1"/>
  <c r="A29" i="10" l="1"/>
  <c r="A19" i="10"/>
  <c r="A36" i="10"/>
  <c r="A62" i="10"/>
  <c r="A55" i="10"/>
  <c r="A49" i="10"/>
  <c r="A2" i="10"/>
  <c r="A46" i="10"/>
  <c r="A7" i="10"/>
  <c r="A43" i="10"/>
  <c r="A54" i="10"/>
  <c r="A48" i="10"/>
  <c r="A28" i="10"/>
  <c r="A58" i="10"/>
  <c r="A32" i="10"/>
  <c r="A20" i="10"/>
  <c r="A22" i="10"/>
  <c r="A6" i="10"/>
  <c r="A45" i="10"/>
  <c r="A3" i="10"/>
  <c r="A31" i="10"/>
  <c r="A64" i="10"/>
  <c r="A57" i="10"/>
  <c r="A59" i="10"/>
  <c r="A51" i="10"/>
  <c r="A14" i="10"/>
  <c r="A42" i="10"/>
  <c r="A33" i="10"/>
  <c r="A30" i="10"/>
  <c r="A40" i="10"/>
  <c r="A27" i="10"/>
  <c r="A63" i="10"/>
  <c r="A9" i="10"/>
  <c r="A47" i="10"/>
  <c r="A39" i="10"/>
  <c r="A10" i="10"/>
  <c r="A24" i="10"/>
  <c r="A44" i="10"/>
  <c r="A5" i="10"/>
  <c r="A25" i="10"/>
  <c r="A16" i="10"/>
  <c r="A17" i="10"/>
  <c r="A15" i="10"/>
  <c r="A35" i="10"/>
  <c r="A34" i="10"/>
  <c r="A8" i="10"/>
  <c r="A23" i="10"/>
  <c r="A4" i="10"/>
  <c r="A52" i="10"/>
  <c r="A12" i="10"/>
  <c r="A18" i="10"/>
  <c r="A37" i="10"/>
  <c r="A60" i="10"/>
  <c r="A53" i="10"/>
  <c r="A38" i="10"/>
  <c r="A13" i="10"/>
  <c r="A26" i="10"/>
  <c r="A41" i="10"/>
  <c r="A56" i="10"/>
  <c r="A11" i="10"/>
  <c r="A21" i="10"/>
  <c r="A61" i="10"/>
  <c r="A50" i="10"/>
  <c r="I2" i="8" l="1"/>
  <c r="B2" i="8" l="1"/>
  <c r="A5" i="8" l="1"/>
  <c r="A6" i="8"/>
  <c r="A19" i="8"/>
  <c r="A4" i="8"/>
  <c r="A25" i="8"/>
  <c r="A17" i="8"/>
  <c r="A27" i="8"/>
  <c r="A3" i="8"/>
  <c r="A23" i="8"/>
  <c r="A21" i="8"/>
  <c r="A18" i="8"/>
  <c r="A26" i="8"/>
  <c r="A14" i="8"/>
  <c r="A9" i="8"/>
  <c r="A20" i="8"/>
  <c r="A24" i="8"/>
  <c r="A10" i="8"/>
  <c r="A7" i="8"/>
  <c r="A13" i="8"/>
  <c r="A12" i="8"/>
  <c r="A22" i="8"/>
  <c r="A8" i="8"/>
  <c r="A15" i="8"/>
  <c r="A16" i="8"/>
  <c r="A11" i="8"/>
  <c r="A2" i="8"/>
</calcChain>
</file>

<file path=xl/sharedStrings.xml><?xml version="1.0" encoding="utf-8"?>
<sst xmlns="http://schemas.openxmlformats.org/spreadsheetml/2006/main" count="2287" uniqueCount="235">
  <si>
    <t>Street Name</t>
  </si>
  <si>
    <t>Surface Type</t>
  </si>
  <si>
    <t>Paved</t>
  </si>
  <si>
    <t>Street</t>
  </si>
  <si>
    <t>Roughness</t>
  </si>
  <si>
    <t>Importance</t>
  </si>
  <si>
    <t>Comments</t>
  </si>
  <si>
    <t>Little Bay Rd</t>
  </si>
  <si>
    <t>Old Post Rd</t>
  </si>
  <si>
    <t>Avery Rd</t>
  </si>
  <si>
    <t>Welsh Cove Dr</t>
  </si>
  <si>
    <t>Airport Rd</t>
  </si>
  <si>
    <t>Arboretum Dr</t>
  </si>
  <si>
    <t>Swan Island Ln</t>
  </si>
  <si>
    <t>Little Bay Rd Ext</t>
  </si>
  <si>
    <t>Brickyard Way</t>
  </si>
  <si>
    <t>River Rd</t>
  </si>
  <si>
    <t>Mcintyre Rd</t>
  </si>
  <si>
    <t>Patterson Ln</t>
  </si>
  <si>
    <t>Short St</t>
  </si>
  <si>
    <t>Pease Blvd</t>
  </si>
  <si>
    <t>Beane Ln</t>
  </si>
  <si>
    <t>Shattuck Way</t>
  </si>
  <si>
    <t>Carters Ln</t>
  </si>
  <si>
    <t>Bloody Point Rd</t>
  </si>
  <si>
    <t>Newmarket St</t>
  </si>
  <si>
    <t>Old Dover Rd</t>
  </si>
  <si>
    <t>Fox Point Rd</t>
  </si>
  <si>
    <t>Woodbury Rd</t>
  </si>
  <si>
    <t>Mott Cove Rd</t>
  </si>
  <si>
    <t>Coleman Dr</t>
  </si>
  <si>
    <t>Hannah Ln</t>
  </si>
  <si>
    <t>International Dr</t>
  </si>
  <si>
    <t>Dumpling Cv</t>
  </si>
  <si>
    <t>Captains' Landing</t>
  </si>
  <si>
    <t>Hodgdon Farm Ln</t>
  </si>
  <si>
    <t>Newington Rd</t>
  </si>
  <si>
    <t>Nimble Hill Rd</t>
  </si>
  <si>
    <t>Gundalow Lndg</t>
  </si>
  <si>
    <t>New Hampshire Ave</t>
  </si>
  <si>
    <t>Piscataqua Dr</t>
  </si>
  <si>
    <t>Town Maintained</t>
  </si>
  <si>
    <t>Updates</t>
  </si>
  <si>
    <t>Yes</t>
  </si>
  <si>
    <t>Woodbury Ave</t>
  </si>
  <si>
    <t>Gosling Rd</t>
  </si>
  <si>
    <t>medium</t>
  </si>
  <si>
    <t>Severe</t>
  </si>
  <si>
    <t>low</t>
  </si>
  <si>
    <t>Will be Oct 2019</t>
  </si>
  <si>
    <t>Medium</t>
  </si>
  <si>
    <t>Low</t>
  </si>
  <si>
    <t>Poor</t>
  </si>
  <si>
    <t>Noticeably Uneven</t>
  </si>
  <si>
    <t>Little Bay Rd - 2</t>
  </si>
  <si>
    <t>No Defect</t>
  </si>
  <si>
    <t>Good</t>
  </si>
  <si>
    <t>Smooth</t>
  </si>
  <si>
    <t>Old Post Rd - 1</t>
  </si>
  <si>
    <t>Fair</t>
  </si>
  <si>
    <t>Avery Rd - 1</t>
  </si>
  <si>
    <t>Welsh Cove Dr - 1</t>
  </si>
  <si>
    <t>Airport Rd - 2</t>
  </si>
  <si>
    <t>Arboretum Dr - 13</t>
  </si>
  <si>
    <t>High</t>
  </si>
  <si>
    <t>Airport Rd - 1</t>
  </si>
  <si>
    <t>Rough</t>
  </si>
  <si>
    <t>Swan Island Ln - 1</t>
  </si>
  <si>
    <t>Old Post Rd - 2</t>
  </si>
  <si>
    <t>Arboretum Dr - 7</t>
  </si>
  <si>
    <t>Little Bay Rd - 3</t>
  </si>
  <si>
    <t>Arboretum Dr - 5</t>
  </si>
  <si>
    <t>Little Bay Rd Ext - 1</t>
  </si>
  <si>
    <t>Arboretum Dr - 12</t>
  </si>
  <si>
    <t>Arboretum Dr - 11</t>
  </si>
  <si>
    <t>Arboretum Dr - 10</t>
  </si>
  <si>
    <t>Little Bay Rd - 7</t>
  </si>
  <si>
    <t>Very Rough</t>
  </si>
  <si>
    <t>Arboretum Dr - 9</t>
  </si>
  <si>
    <t>Little Bay Rd - 6</t>
  </si>
  <si>
    <t>Brickyard Way - 1</t>
  </si>
  <si>
    <t>Little Bay Rd - 5</t>
  </si>
  <si>
    <t>Arboretum Dr - 8</t>
  </si>
  <si>
    <t>Little Bay Rd - 4</t>
  </si>
  <si>
    <t>River Rd - 1</t>
  </si>
  <si>
    <t>Mcintyre Rd - 6</t>
  </si>
  <si>
    <t>Mcintyre Rd - 5</t>
  </si>
  <si>
    <t>Patterson Ln - 2</t>
  </si>
  <si>
    <t>Short St - 1</t>
  </si>
  <si>
    <t>Patterson Ln - 1</t>
  </si>
  <si>
    <t>Pease Blvd - 3</t>
  </si>
  <si>
    <t>Beane Ln - 1</t>
  </si>
  <si>
    <t>Shattuck Way - 3</t>
  </si>
  <si>
    <t>Carters Ln - 1</t>
  </si>
  <si>
    <t>Pease Blvd - 2</t>
  </si>
  <si>
    <t>Bloody Point Rd - 1</t>
  </si>
  <si>
    <t>Newmarket St - 1</t>
  </si>
  <si>
    <t>Old Dover Rd - 1</t>
  </si>
  <si>
    <t>Shattuck Way - 2</t>
  </si>
  <si>
    <t>Fox Point Rd - 1</t>
  </si>
  <si>
    <t>Shattuck Way - 4</t>
  </si>
  <si>
    <t>Woodbury Rd - 1</t>
  </si>
  <si>
    <t>Mott Cove Rd - 1</t>
  </si>
  <si>
    <t>Coleman Dr - 1</t>
  </si>
  <si>
    <t>Shattuck Way - 1</t>
  </si>
  <si>
    <t>Hannah Ln - 1</t>
  </si>
  <si>
    <t>Arboretum Dr - 1</t>
  </si>
  <si>
    <t>International Dr - 1</t>
  </si>
  <si>
    <t>Hodgdon Farm Ln - 1</t>
  </si>
  <si>
    <t>Little Bay Rd - 1</t>
  </si>
  <si>
    <t>River Rd - 2</t>
  </si>
  <si>
    <t>Mcintyre Rd - 4</t>
  </si>
  <si>
    <t>Mcintyre Rd - 3</t>
  </si>
  <si>
    <t>Mcintyre Rd - 2</t>
  </si>
  <si>
    <t>Arboretum Dr - 4</t>
  </si>
  <si>
    <t>Nimble Hill Rd - 6</t>
  </si>
  <si>
    <t>Nimble Hill Rd - 5</t>
  </si>
  <si>
    <t>Nimble Hill Rd - 4</t>
  </si>
  <si>
    <t>Nimble Hill Rd - 3</t>
  </si>
  <si>
    <t>Nimble Hill Rd - 2</t>
  </si>
  <si>
    <t>Nimble Hill Rd - 1</t>
  </si>
  <si>
    <t>Gundalow Lndg - 1</t>
  </si>
  <si>
    <t>Fox Point Rd - 9</t>
  </si>
  <si>
    <t>Arboretum Dr - 3</t>
  </si>
  <si>
    <t>Fox Point Rd - 8</t>
  </si>
  <si>
    <t>Fox Point Rd - 7</t>
  </si>
  <si>
    <t>Arboretum Dr - 2</t>
  </si>
  <si>
    <t>New Hampshire Ave - 1</t>
  </si>
  <si>
    <t>Piscataqua Dr - 1</t>
  </si>
  <si>
    <t>Fox Point Rd - 6</t>
  </si>
  <si>
    <t>Shattuck Way - 9</t>
  </si>
  <si>
    <t>Shattuck Way - 8</t>
  </si>
  <si>
    <t>Fox Point Rd - 5</t>
  </si>
  <si>
    <t>Fox Point Rd - 4</t>
  </si>
  <si>
    <t>Shattuck Way - 7</t>
  </si>
  <si>
    <t>Shattuck Way - 6</t>
  </si>
  <si>
    <t>Fox Point Rd - 3</t>
  </si>
  <si>
    <t>Fox Point Rd - 2</t>
  </si>
  <si>
    <t>Shattuck Way - 5</t>
  </si>
  <si>
    <t>Pease Blvd - 1</t>
  </si>
  <si>
    <t>Gosling Rd - 2</t>
  </si>
  <si>
    <t>Gosling Rd - 1</t>
  </si>
  <si>
    <t>Arboretum Dr - 6</t>
  </si>
  <si>
    <t>Woodbury Ave - 12</t>
  </si>
  <si>
    <t>Woodbury Ave - 13</t>
  </si>
  <si>
    <t>Woodbury Ave - 14</t>
  </si>
  <si>
    <t>Woodbury Ave - 15</t>
  </si>
  <si>
    <t>Unpaved</t>
  </si>
  <si>
    <t>PCI 2018 
(Segment)</t>
  </si>
  <si>
    <t>Road doesn't exist anymore.</t>
  </si>
  <si>
    <t>Importance
Score</t>
  </si>
  <si>
    <t>Traffic Volume
Score</t>
  </si>
  <si>
    <t>PCI</t>
  </si>
  <si>
    <t>Priority 
Score</t>
  </si>
  <si>
    <t xml:space="preserve">
Rank</t>
  </si>
  <si>
    <t>Repair</t>
  </si>
  <si>
    <t>Cost</t>
  </si>
  <si>
    <t>2018 PCI at Survey</t>
  </si>
  <si>
    <t>2019 PCI with Repairs</t>
  </si>
  <si>
    <t>2020 PCI with Repairs</t>
  </si>
  <si>
    <t>2021 PCI with Repairs</t>
  </si>
  <si>
    <t>No</t>
  </si>
  <si>
    <t>Portsmouth maintains</t>
  </si>
  <si>
    <t>Air Force is going to demolish and bring materials, rank, but don't apply repairs</t>
  </si>
  <si>
    <t>DOT is going to bring to spec (100)</t>
  </si>
  <si>
    <t>Mcintyre Rd - 1</t>
  </si>
  <si>
    <t>Captains' Landing - 1</t>
  </si>
  <si>
    <t>Deferred Maintenance</t>
  </si>
  <si>
    <t>Milling / HMA (1.5")
HMA Overlay (1.25")
Isolated Patch and HMA Shim</t>
  </si>
  <si>
    <t>Milling / HMA (1.5")</t>
  </si>
  <si>
    <t>Milling / HMA (1.5")
Isolated Patch and HMA Shim
Microsurfacing (Single)
Crack Seal (Major)</t>
  </si>
  <si>
    <t>Crack Seal (Minor)
Crack Seal (Major)
Isolated Patch and HMA Shim</t>
  </si>
  <si>
    <t>Crack Seal (Major)</t>
  </si>
  <si>
    <t>HMA Overlay (1.5")</t>
  </si>
  <si>
    <t>Crack Seal (Minor)</t>
  </si>
  <si>
    <t>Crack Seal (Major)
Crack Seal (Minor)</t>
  </si>
  <si>
    <t>Crack Seal (Minor)
 Isolated Patch and HMA Shim</t>
  </si>
  <si>
    <t>Milling / HMA (1.5")
HMA Overlay (1.25")</t>
  </si>
  <si>
    <t>Old Post Rd - 3</t>
  </si>
  <si>
    <t>Crack Seal (Minor)
Microsurfacing (Single)
Fog Seal</t>
  </si>
  <si>
    <t>Isolated Patch and HMA Shim
Crack Seal (Minor)</t>
  </si>
  <si>
    <t>PCI 2020
(Segment)</t>
  </si>
  <si>
    <t>FDR &amp; Cold Mix (4")
Isolated Patch and HMA Shim
Fog Seal
Microsurfacing (Single)</t>
  </si>
  <si>
    <t>FDR &amp; HMA (4")
Milling / HMA (1.5")
Microsurfacing (Single)</t>
  </si>
  <si>
    <t>PCI 2021
(Segment)</t>
  </si>
  <si>
    <t>PCI 2019
(Segment)</t>
  </si>
  <si>
    <t>Date Collected</t>
  </si>
  <si>
    <t>Longitudinal+Transverse
Crack Servity</t>
  </si>
  <si>
    <t>Longitudinal+Transverse
Crack Extent</t>
  </si>
  <si>
    <t>Road Surface 
Width</t>
  </si>
  <si>
    <t>Surface
Type</t>
  </si>
  <si>
    <t>Number of
Lanes</t>
  </si>
  <si>
    <t>Patching 
Potholes</t>
  </si>
  <si>
    <t>Drainage 
Condition</t>
  </si>
  <si>
    <t>Alligator Crack 
Severity</t>
  </si>
  <si>
    <t>Alligator Crack
Extent</t>
  </si>
  <si>
    <t>Edge Crack 
Severity</t>
  </si>
  <si>
    <t>Edge Crack
Extent</t>
  </si>
  <si>
    <t>Rutting 
Severity</t>
  </si>
  <si>
    <t>Rutting 
Extent</t>
  </si>
  <si>
    <t>Length 
(Feet)</t>
  </si>
  <si>
    <t>Priority Score</t>
  </si>
  <si>
    <t>Rank</t>
  </si>
  <si>
    <t>PCI 2018 
(Road)</t>
  </si>
  <si>
    <t>Traffic 
Volume</t>
  </si>
  <si>
    <t>PCI 
Score</t>
  </si>
  <si>
    <t>Traffic
Volume</t>
  </si>
  <si>
    <t>PCI 
(2018)</t>
  </si>
  <si>
    <t>Name 
Sort</t>
  </si>
  <si>
    <t>PCI 
(2019)</t>
  </si>
  <si>
    <t>PCI 
(2020)</t>
  </si>
  <si>
    <t>PCI 
(2021)</t>
  </si>
  <si>
    <t>PCI 2019
(Road)</t>
  </si>
  <si>
    <t>PCI 2020
(Road)</t>
  </si>
  <si>
    <t>Dumpling Cove Rd - 1</t>
  </si>
  <si>
    <t>Dumpling Cove Rd</t>
  </si>
  <si>
    <t>PCI 2021
(Road)</t>
  </si>
  <si>
    <t>Year</t>
  </si>
  <si>
    <t>Repair Category</t>
  </si>
  <si>
    <t>Miles Treated</t>
  </si>
  <si>
    <t>Crack Sealing</t>
  </si>
  <si>
    <t>Patching</t>
  </si>
  <si>
    <t>Isolated Patch and HMA Shim</t>
  </si>
  <si>
    <t>Defer Maintenance</t>
  </si>
  <si>
    <t>Pavement Preservation/Maintenance</t>
  </si>
  <si>
    <t>Microsurfacing (Single)</t>
  </si>
  <si>
    <t>Overlays</t>
  </si>
  <si>
    <t>HMA Overlay (1.25")</t>
  </si>
  <si>
    <t>Fog Seal</t>
  </si>
  <si>
    <t>Rehabilitate and Rebuild</t>
  </si>
  <si>
    <t>FDR &amp; Cold Mix (4")</t>
  </si>
  <si>
    <t>FDR &amp; HMA (4")</t>
  </si>
  <si>
    <r>
      <rPr>
        <b/>
        <sz val="11"/>
        <color rgb="FF000000"/>
        <rFont val="Calibri"/>
        <family val="2"/>
      </rPr>
      <t xml:space="preserve">Traffic Volume
 </t>
    </r>
    <r>
      <rPr>
        <sz val="11"/>
        <color rgb="FF000000"/>
        <rFont val="Calibri"/>
        <family val="2"/>
      </rPr>
      <t>(1=Low to 5=High)</t>
    </r>
  </si>
  <si>
    <r>
      <rPr>
        <b/>
        <sz val="11"/>
        <color rgb="FF000000"/>
        <rFont val="Calibri"/>
        <family val="2"/>
      </rPr>
      <t>Importance</t>
    </r>
    <r>
      <rPr>
        <sz val="11"/>
        <color rgb="FF000000"/>
        <rFont val="Calibri"/>
        <family val="2"/>
      </rPr>
      <t xml:space="preserve"> 
(1=Low to 5=High)</t>
    </r>
  </si>
  <si>
    <r>
      <t xml:space="preserve">Frost Heave Severity
 </t>
    </r>
    <r>
      <rPr>
        <sz val="11"/>
        <color rgb="FF000000"/>
        <rFont val="Calibri"/>
        <family val="2"/>
      </rPr>
      <t>(None, Low, Medium, Severe)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</si>
</sst>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164" formatCode="&quot;$&quot;#,##0.00"/>
    <numFmt numFmtId="165" formatCode="0.0"/>
    <numFmt numFmtId="166" formatCode="[$-10409]0.00;\(0.00\)"/>
    <numFmt numFmtId="167" formatCode="[$-10409]&quot;$&quot;#,##0;\(&quot;$&quot;#,##0\)"/>
  </numFmts>
  <fonts count="26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rgb="FF000000"/>
      <name val="Calibri"/>
      <family val="2"/>
    </font>
    <font>
      <sz val="11"/>
      <color rgb="FF333333"/>
      <name val="Arial"/>
      <family val="2"/>
    </font>
    <font>
      <b/>
      <sz val="13"/>
      <color theme="1"/>
      <name val="Calibri"/>
      <family val="2"/>
    </font>
    <font>
      <b/>
      <sz val="12"/>
      <color theme="1"/>
      <name val="Calibri"/>
      <family val="2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292CC"/>
      </left>
      <right style="thin">
        <color rgb="FF7292CC"/>
      </right>
      <top style="thin">
        <color rgb="FF7292CC"/>
      </top>
      <bottom style="thin">
        <color rgb="FF7292CC"/>
      </bottom>
      <diagonal/>
    </border>
    <border>
      <left/>
      <right style="thin">
        <color rgb="FF7292CC"/>
      </right>
      <top style="thin">
        <color rgb="FF7292CC"/>
      </top>
      <bottom style="thin">
        <color rgb="FF7292CC"/>
      </bottom>
      <diagonal/>
    </border>
    <border>
      <left/>
      <right style="thin">
        <color rgb="FF7292CC"/>
      </right>
      <top style="thin">
        <color rgb="FF7292CC"/>
      </top>
      <bottom/>
      <diagonal/>
    </border>
    <border>
      <left style="thin">
        <color rgb="FF7292CC"/>
      </left>
      <right style="thin">
        <color rgb="FF7292CC"/>
      </right>
      <top style="thin">
        <color rgb="FF7292CC"/>
      </top>
      <bottom/>
      <diagonal/>
    </border>
    <border>
      <left style="thin">
        <color rgb="FF7292CC"/>
      </left>
      <right/>
      <top style="thin">
        <color rgb="FF7292CC"/>
      </top>
      <bottom/>
      <diagonal/>
    </border>
    <border>
      <left style="thin">
        <color rgb="FF7292CC"/>
      </left>
      <right/>
      <top style="thin">
        <color rgb="FF7292CC"/>
      </top>
      <bottom style="thin">
        <color rgb="FF7292CC"/>
      </bottom>
      <diagonal/>
    </border>
  </borders>
  <cellStyleXfs count="45">
    <xf numFmtId="0" fontId="0" fillId="0" borderId="0" applyBorder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1" fillId="0" borderId="0"/>
    <xf numFmtId="0" fontId="25" fillId="0" borderId="0"/>
  </cellStyleXfs>
  <cellXfs count="69"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/>
    <xf numFmtId="0" fontId="0" fillId="0" borderId="0" xfId="0" applyNumberFormat="1" applyFill="1" applyAlignment="1" applyProtection="1">
      <alignment wrapText="1"/>
    </xf>
    <xf numFmtId="0" fontId="0" fillId="0" borderId="0" xfId="0" applyAlignment="1">
      <alignment wrapText="1"/>
    </xf>
    <xf numFmtId="0" fontId="0" fillId="0" borderId="10" xfId="0" applyNumberFormat="1" applyFill="1" applyBorder="1" applyAlignment="1" applyProtection="1"/>
    <xf numFmtId="0" fontId="0" fillId="0" borderId="0" xfId="0" applyNumberFormat="1" applyFill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8" fontId="0" fillId="0" borderId="10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center" vertical="center" wrapText="1"/>
    </xf>
    <xf numFmtId="8" fontId="0" fillId="0" borderId="0" xfId="0" applyNumberForma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wrapText="1"/>
    </xf>
    <xf numFmtId="165" fontId="0" fillId="0" borderId="10" xfId="0" applyNumberFormat="1" applyFill="1" applyBorder="1" applyAlignment="1" applyProtection="1"/>
    <xf numFmtId="0" fontId="0" fillId="0" borderId="0" xfId="0" applyNumberFormat="1" applyFill="1" applyBorder="1" applyAlignment="1" applyProtection="1"/>
    <xf numFmtId="0" fontId="22" fillId="0" borderId="0" xfId="0" applyNumberFormat="1" applyFont="1" applyFill="1" applyBorder="1" applyAlignment="1" applyProtection="1"/>
    <xf numFmtId="0" fontId="0" fillId="0" borderId="0" xfId="0" applyBorder="1" applyAlignment="1">
      <alignment wrapText="1"/>
    </xf>
    <xf numFmtId="0" fontId="0" fillId="0" borderId="0" xfId="0" applyBorder="1"/>
    <xf numFmtId="8" fontId="0" fillId="0" borderId="13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NumberForma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20" fillId="33" borderId="13" xfId="41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center" vertical="center"/>
    </xf>
    <xf numFmtId="0" fontId="24" fillId="33" borderId="10" xfId="0" applyFont="1" applyFill="1" applyBorder="1" applyAlignment="1">
      <alignment horizontal="center" vertical="center" wrapText="1"/>
    </xf>
    <xf numFmtId="0" fontId="20" fillId="33" borderId="10" xfId="4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2" fontId="0" fillId="0" borderId="0" xfId="0" applyNumberFormat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4" xfId="0" applyNumberFormat="1" applyFont="1" applyFill="1" applyBorder="1" applyAlignment="1" applyProtection="1">
      <alignment horizontal="center"/>
    </xf>
    <xf numFmtId="0" fontId="0" fillId="0" borderId="10" xfId="0" applyNumberFormat="1" applyFont="1" applyFill="1" applyBorder="1" applyAlignment="1" applyProtection="1">
      <alignment horizontal="center"/>
    </xf>
    <xf numFmtId="0" fontId="0" fillId="0" borderId="10" xfId="0" applyFont="1" applyBorder="1" applyAlignment="1">
      <alignment horizontal="center" wrapText="1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17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5" xfId="0" applyNumberFormat="1" applyFont="1" applyFill="1" applyBorder="1" applyAlignment="1" applyProtection="1">
      <alignment horizontal="center"/>
    </xf>
    <xf numFmtId="0" fontId="0" fillId="0" borderId="16" xfId="0" applyNumberFormat="1" applyFont="1" applyFill="1" applyBorder="1" applyAlignment="1" applyProtection="1">
      <alignment horizontal="center"/>
    </xf>
    <xf numFmtId="0" fontId="0" fillId="0" borderId="16" xfId="0" applyFont="1" applyBorder="1" applyAlignment="1">
      <alignment horizontal="center" wrapText="1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20" fillId="33" borderId="10" xfId="43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 applyProtection="1">
      <alignment horizontal="center" wrapText="1"/>
    </xf>
    <xf numFmtId="165" fontId="0" fillId="0" borderId="16" xfId="0" applyNumberFormat="1" applyFill="1" applyBorder="1" applyAlignment="1" applyProtection="1"/>
    <xf numFmtId="0" fontId="23" fillId="33" borderId="10" xfId="0" applyNumberFormat="1" applyFont="1" applyFill="1" applyBorder="1" applyAlignment="1" applyProtection="1">
      <alignment horizontal="center" vertical="center" wrapText="1"/>
    </xf>
    <xf numFmtId="0" fontId="25" fillId="0" borderId="18" xfId="44" applyNumberFormat="1" applyFont="1" applyFill="1" applyBorder="1" applyAlignment="1">
      <alignment vertical="top" wrapText="1" readingOrder="1"/>
    </xf>
    <xf numFmtId="0" fontId="25" fillId="0" borderId="19" xfId="44" applyNumberFormat="1" applyFont="1" applyFill="1" applyBorder="1" applyAlignment="1">
      <alignment vertical="top" wrapText="1" readingOrder="1"/>
    </xf>
    <xf numFmtId="0" fontId="25" fillId="0" borderId="20" xfId="44" applyNumberFormat="1" applyFont="1" applyFill="1" applyBorder="1" applyAlignment="1">
      <alignment vertical="top" wrapText="1" readingOrder="1"/>
    </xf>
    <xf numFmtId="166" fontId="25" fillId="0" borderId="23" xfId="44" applyNumberFormat="1" applyFont="1" applyFill="1" applyBorder="1" applyAlignment="1">
      <alignment vertical="top" wrapText="1" readingOrder="1"/>
    </xf>
    <xf numFmtId="167" fontId="25" fillId="0" borderId="23" xfId="44" applyNumberFormat="1" applyFont="1" applyFill="1" applyBorder="1" applyAlignment="1">
      <alignment vertical="top" wrapText="1" readingOrder="1"/>
    </xf>
    <xf numFmtId="0" fontId="25" fillId="0" borderId="21" xfId="44" applyNumberFormat="1" applyFont="1" applyFill="1" applyBorder="1" applyAlignment="1">
      <alignment vertical="top" wrapText="1" readingOrder="1"/>
    </xf>
    <xf numFmtId="167" fontId="25" fillId="0" borderId="22" xfId="44" applyNumberFormat="1" applyFont="1" applyFill="1" applyBorder="1" applyAlignment="1">
      <alignment vertical="top" wrapText="1" readingOrder="1"/>
    </xf>
    <xf numFmtId="166" fontId="25" fillId="0" borderId="22" xfId="44" applyNumberFormat="1" applyFont="1" applyFill="1" applyBorder="1" applyAlignment="1">
      <alignment vertical="top" wrapText="1" readingOrder="1"/>
    </xf>
    <xf numFmtId="0" fontId="21" fillId="33" borderId="10" xfId="0" applyNumberFormat="1" applyFont="1" applyFill="1" applyBorder="1" applyAlignment="1" applyProtection="1">
      <alignment horizontal="center" vertical="center" wrapText="1"/>
    </xf>
  </cellXfs>
  <cellStyles count="45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 xr:uid="{00000000-0005-0000-0000-000025000000}"/>
    <cellStyle name="Normal 2 2" xfId="43" xr:uid="{02CAF065-6C31-4935-876E-47283365D762}"/>
    <cellStyle name="Normal 3" xfId="44" xr:uid="{00000000-0005-0000-0000-000032000000}"/>
    <cellStyle name="Note 2" xfId="42" xr:uid="{00000000-0005-0000-0000-000026000000}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172">
    <dxf>
      <numFmt numFmtId="165" formatCode="0.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none"/>
      </font>
      <numFmt numFmtId="0" formatCode="General"/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rgb="FF000000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7" formatCode="[$-10409]&quot;$&quot;#,##0;\(&quot;$&quot;#,##0\)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/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6" formatCode="[$-10409]0.00;\(0.00\)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/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 style="thin">
          <color rgb="FF7292CC"/>
        </right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 style="thin">
          <color rgb="FF7292CC"/>
        </right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/>
        <right style="thin">
          <color rgb="FF7292CC"/>
        </right>
        <top style="thin">
          <color rgb="FF7292CC"/>
        </top>
        <bottom style="thin">
          <color rgb="FF7292CC"/>
        </bottom>
        <vertical/>
        <horizontal/>
      </border>
    </dxf>
    <dxf>
      <border outline="0">
        <top style="thin">
          <color rgb="FF7292CC"/>
        </top>
      </border>
    </dxf>
    <dxf>
      <border outline="0">
        <left style="thin">
          <color rgb="FF7292CC"/>
        </left>
        <right style="thin">
          <color rgb="FF7292CC"/>
        </right>
        <top style="thin">
          <color rgb="FF7292CC"/>
        </top>
        <bottom style="thin">
          <color rgb="FF7292CC"/>
        </bottom>
      </border>
    </dxf>
    <dxf>
      <border outline="0">
        <bottom style="thin">
          <color rgb="FF7292C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minor"/>
      </font>
      <numFmt numFmtId="0" formatCode="General"/>
      <fill>
        <patternFill patternType="solid">
          <fgColor rgb="FF4C68A2"/>
          <bgColor rgb="FF4C68A2"/>
        </patternFill>
      </fill>
      <alignment horizontal="center" vertical="top" textRotation="0" wrapText="1" indent="0" justifyLastLine="0" shrinkToFit="0" readingOrder="1"/>
      <border diagonalUp="0" diagonalDown="0" outline="0">
        <left style="thin">
          <color rgb="FF7292CC"/>
        </left>
        <right style="thin">
          <color rgb="FF7292CC"/>
        </right>
        <top/>
        <bottom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indexed="64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7" formatCode="[$-10409]&quot;$&quot;#,##0;\(&quot;$&quot;#,##0\)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/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6" formatCode="[$-10409]0.00;\(0.00\)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/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 style="thin">
          <color rgb="FF7292CC"/>
        </right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 style="thin">
          <color rgb="FF7292CC"/>
        </right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/>
        <right style="thin">
          <color rgb="FF7292CC"/>
        </right>
        <top style="thin">
          <color rgb="FF7292CC"/>
        </top>
        <bottom style="thin">
          <color rgb="FF7292CC"/>
        </bottom>
        <vertical/>
        <horizontal/>
      </border>
    </dxf>
    <dxf>
      <border outline="0">
        <top style="thin">
          <color rgb="FF7292CC"/>
        </top>
      </border>
    </dxf>
    <dxf>
      <border outline="0">
        <left style="thin">
          <color rgb="FF7292CC"/>
        </left>
        <right style="thin">
          <color rgb="FF7292CC"/>
        </right>
        <top style="thin">
          <color rgb="FF7292CC"/>
        </top>
        <bottom style="thin">
          <color rgb="FF7292CC"/>
        </bottom>
      </border>
    </dxf>
    <dxf>
      <border outline="0">
        <bottom style="thin">
          <color rgb="FF7292C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minor"/>
      </font>
      <numFmt numFmtId="0" formatCode="General"/>
      <fill>
        <patternFill patternType="solid">
          <fgColor rgb="FF4C68A2"/>
          <bgColor rgb="FF4C68A2"/>
        </patternFill>
      </fill>
      <alignment horizontal="center" vertical="top" textRotation="0" wrapText="1" indent="0" justifyLastLine="0" shrinkToFit="0" readingOrder="1"/>
      <border diagonalUp="0" diagonalDown="0" outline="0">
        <left style="thin">
          <color rgb="FF7292CC"/>
        </left>
        <right style="thin">
          <color rgb="FF7292CC"/>
        </right>
        <top/>
        <bottom/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center" textRotation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border outline="0">
        <top style="thin">
          <color indexed="64"/>
        </top>
      </border>
    </dxf>
    <dxf>
      <alignment horizontal="center" vertic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7" formatCode="[$-10409]&quot;$&quot;#,##0;\(&quot;$&quot;#,##0\)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/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66" formatCode="[$-10409]0.00;\(0.00\)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/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 style="thin">
          <color rgb="FF7292CC"/>
        </right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 style="thin">
          <color rgb="FF7292CC"/>
        </left>
        <right style="thin">
          <color rgb="FF7292CC"/>
        </right>
        <top style="thin">
          <color rgb="FF7292CC"/>
        </top>
        <bottom style="thin">
          <color rgb="FF7292CC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1"/>
      <border diagonalUp="0" diagonalDown="0">
        <left/>
        <right style="thin">
          <color rgb="FF7292CC"/>
        </right>
        <top style="thin">
          <color rgb="FF7292CC"/>
        </top>
        <bottom style="thin">
          <color rgb="FF7292CC"/>
        </bottom>
        <vertical/>
        <horizontal/>
      </border>
    </dxf>
    <dxf>
      <border outline="0">
        <top style="thin">
          <color rgb="FF7292CC"/>
        </top>
      </border>
    </dxf>
    <dxf>
      <border outline="0">
        <left style="thin">
          <color rgb="FF7292CC"/>
        </left>
        <right style="thin">
          <color rgb="FF7292CC"/>
        </right>
        <top style="thin">
          <color rgb="FF7292CC"/>
        </top>
        <bottom style="thin">
          <color rgb="FF7292CC"/>
        </bottom>
      </border>
    </dxf>
    <dxf>
      <border outline="0">
        <bottom style="thin">
          <color rgb="FF7292CC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Calibri"/>
        <family val="2"/>
        <scheme val="minor"/>
      </font>
      <numFmt numFmtId="0" formatCode="General"/>
      <fill>
        <patternFill patternType="solid">
          <fgColor rgb="FF4C68A2"/>
          <bgColor rgb="FF4C68A2"/>
        </patternFill>
      </fill>
      <alignment horizontal="center" vertical="top" textRotation="0" wrapText="1" indent="0" justifyLastLine="0" shrinkToFit="0" readingOrder="1"/>
      <border diagonalUp="0" diagonalDown="0" outline="0">
        <left style="thin">
          <color rgb="FF7292CC"/>
        </left>
        <right style="thin">
          <color rgb="FF7292CC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horizontal="center" textRotation="0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  <dxf>
      <border outline="0">
        <top style="thin">
          <color indexed="64"/>
        </top>
      </border>
    </dxf>
    <dxf>
      <alignment horizontal="center" textRotation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Calibri"/>
        <family val="2"/>
        <scheme val="minor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7" formatCode="m/d/yyyy\ h:mm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border outline="0">
        <top style="medium">
          <color indexed="64"/>
        </top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52F23DD2-5A2E-47FA-807C-659D93576BC6}" name="Table15" displayName="Table15" ref="A1:E36" totalsRowShown="0" headerRowDxfId="171" headerRowBorderDxfId="170">
  <autoFilter ref="A1:E36" xr:uid="{41FEC2C6-9F21-4DBF-AEC4-AADF7CAE6CCD}"/>
  <tableColumns count="5">
    <tableColumn id="1" xr3:uid="{35D3C391-FF64-4B39-AB43-E8A8C6E579CD}" name="Street Name"/>
    <tableColumn id="2" xr3:uid="{C1B28DC1-8613-4F7F-A31C-F6CD9621D3D1}" name="Surface Type"/>
    <tableColumn id="3" xr3:uid="{288CB35B-0DD5-4C4A-BF1E-9B74DBFDEA54}" name="Town Maintained" dataDxfId="169"/>
    <tableColumn id="4" xr3:uid="{C000BFF6-57F3-4157-A7CF-EC371CAFDA05}" name="Updates" dataDxfId="168"/>
    <tableColumn id="5" xr3:uid="{D2156E1F-54BC-459E-BD95-AFF0D4303A76}" name="Comments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C6465CF-03DD-449B-A6A0-486C0571A155}" name="Table6" displayName="Table6" ref="A1:I69" totalsRowShown="0" headerRowDxfId="63" dataDxfId="61" headerRowBorderDxfId="62" tableBorderDxfId="60" headerRowCellStyle="Normal 2">
  <autoFilter ref="A1:I69" xr:uid="{A4947247-A7CF-420C-ACA1-1B53916FAC29}"/>
  <tableColumns count="9">
    <tableColumn id="1" xr3:uid="{D079DF6D-F8F2-46AF-9DF8-CBBA642B6D4D}" name="Rank" dataDxfId="59">
      <calculatedColumnFormula>RANK(B2,B:B)</calculatedColumnFormula>
    </tableColumn>
    <tableColumn id="2" xr3:uid="{68487363-F426-4C09-BF42-F912CEE8F202}" name="Priority Score" dataDxfId="58">
      <calculatedColumnFormula>ROUND((SUM(G2,H2,I2)*100),1)</calculatedColumnFormula>
    </tableColumn>
    <tableColumn id="3" xr3:uid="{C5B61E5C-A92F-44FD-A5CC-665CC277828A}" name="Street" dataDxfId="57"/>
    <tableColumn id="4" xr3:uid="{4EBBC7D0-6B9E-4723-8E22-41080FA9F531}" name="Importance" dataDxfId="56"/>
    <tableColumn id="5" xr3:uid="{A835326D-5A84-4DA8-94E9-9B30D281DA36}" name="Traffic _x000a_Volume" dataDxfId="55"/>
    <tableColumn id="6" xr3:uid="{EFFD29D6-7EB5-4DDC-8C28-735F86E6A039}" name="PCI 2020_x000a_(Segment)" dataDxfId="54"/>
    <tableColumn id="7" xr3:uid="{7FE60DFC-F470-433D-BA16-E9E62CDD2E01}" name="Importance_x000a_Score" dataDxfId="53">
      <calculatedColumnFormula>(D2/5)*0.4</calculatedColumnFormula>
    </tableColumn>
    <tableColumn id="8" xr3:uid="{BBDC7A77-9740-46B2-BF40-4A13BAB6BA8A}" name="Traffic Volume_x000a_Score" dataDxfId="52">
      <calculatedColumnFormula>(E2/5)*0.35</calculatedColumnFormula>
    </tableColumn>
    <tableColumn id="9" xr3:uid="{236D06D9-E2E6-4034-B640-D98DCB27D4DC}" name="PCI _x000a_Score" dataDxfId="51">
      <calculatedColumnFormula>(F2/100)*0.25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EF269AA-DF14-4678-9A91-217CB59031F1}" name="Table7" displayName="Table7" ref="A1:I29" totalsRowShown="0" headerRowDxfId="50" headerRowBorderDxfId="49" tableBorderDxfId="48" headerRowCellStyle="Normal 2">
  <autoFilter ref="A1:I29" xr:uid="{234BF43A-BA56-4A0F-90E4-23FBF5E3B1BA}"/>
  <sortState ref="A2:I29">
    <sortCondition ref="A1:A29"/>
  </sortState>
  <tableColumns count="9">
    <tableColumn id="1" xr3:uid="{81F3E8CB-6846-42B8-97B3-32882562DE50}" name="Rank" dataDxfId="47">
      <calculatedColumnFormula>RANK(B2,B:B)</calculatedColumnFormula>
    </tableColumn>
    <tableColumn id="2" xr3:uid="{D9BE0F7A-5300-4D9D-8870-98ED4DD6AA03}" name="Priority _x000a_Score" dataDxfId="46">
      <calculatedColumnFormula>ROUND((SUM(G2,H2,I2)*100),1)</calculatedColumnFormula>
    </tableColumn>
    <tableColumn id="3" xr3:uid="{78513B70-BB2B-498B-AE19-AA0FD77EF1F8}" name="Street" dataDxfId="45"/>
    <tableColumn id="4" xr3:uid="{B78589BD-C407-449B-AD42-E045F46EEB9F}" name="Importance" dataDxfId="44"/>
    <tableColumn id="5" xr3:uid="{B59BC8AE-F35C-43B2-BDF7-5C0263FE3725}" name="Traffic _x000a_Volume" dataDxfId="43"/>
    <tableColumn id="6" xr3:uid="{BD8D2310-BE16-4B18-9CC5-11CDA46AAA57}" name="PCI 2020_x000a_(Road)" dataDxfId="42"/>
    <tableColumn id="7" xr3:uid="{CF5EE692-15AD-4967-BD0A-1AD136D41F26}" name="Importance_x000a_Score" dataDxfId="41">
      <calculatedColumnFormula>(D2/5)*0.4</calculatedColumnFormula>
    </tableColumn>
    <tableColumn id="8" xr3:uid="{713FE601-5DBC-4A62-B74A-81466CD6DADF}" name="Traffic Volume_x000a_Score" dataDxfId="40">
      <calculatedColumnFormula>(E2/5)*0.35</calculatedColumnFormula>
    </tableColumn>
    <tableColumn id="9" xr3:uid="{BB02C474-5FCB-485C-9296-42E23D51A2E2}" name="PCI _x000a_Score" dataDxfId="39">
      <calculatedColumnFormula>(F2/100)*0.25</calculatedColumnFormula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7C9BCAD-A56F-4D66-B484-4772A1CAFE70}" name="Table131213" displayName="Table131213" ref="A1:E24" totalsRowShown="0" headerRowDxfId="38" headerRowBorderDxfId="37" tableBorderDxfId="36" totalsRowBorderDxfId="35" headerRowCellStyle="Normal 3">
  <autoFilter ref="A1:E24" xr:uid="{720FAF3D-C6EF-4E91-BC0C-BEBF5563649D}"/>
  <tableColumns count="5">
    <tableColumn id="1" xr3:uid="{49F7DEA9-948A-48A2-9D97-365AB3F7DF43}" name="Name _x000a_Sort" dataDxfId="34" dataCellStyle="Normal 3"/>
    <tableColumn id="2" xr3:uid="{D65D26B0-6F77-41C3-85B0-6CE24ADCDB3C}" name="Repair Category" dataDxfId="33" dataCellStyle="Normal 3"/>
    <tableColumn id="3" xr3:uid="{B9868081-96DD-4374-9E55-6E2985578E95}" name="Repair" dataDxfId="32" dataCellStyle="Normal 3"/>
    <tableColumn id="4" xr3:uid="{F69984DA-0331-47D8-959B-B357BFF00214}" name="Miles Treated" dataDxfId="31" dataCellStyle="Normal 3"/>
    <tableColumn id="6" xr3:uid="{2C5D5920-3C6A-4960-A1BC-3ED81ACA86DB}" name="Cost" dataDxfId="30" dataCellStyle="Normal 3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2697C38-A868-47D4-8B48-124FA5F4FBC9}" name="Table69" displayName="Table69" ref="A1:I69" totalsRowShown="0" headerRowDxfId="29" dataDxfId="27" headerRowBorderDxfId="28" tableBorderDxfId="26" headerRowCellStyle="Normal 2">
  <autoFilter ref="A1:I69" xr:uid="{A4947247-A7CF-420C-ACA1-1B53916FAC29}"/>
  <sortState ref="A2:I69">
    <sortCondition ref="A1:A69"/>
  </sortState>
  <tableColumns count="9">
    <tableColumn id="1" xr3:uid="{2EF5AC37-A464-4DC5-B9DA-ABB7CC5DCF73}" name="Rank" dataDxfId="25">
      <calculatedColumnFormula>RANK(B2,B:B)</calculatedColumnFormula>
    </tableColumn>
    <tableColumn id="2" xr3:uid="{7B712898-7156-4A5B-8CD1-5407292D8D9C}" name="Priority Score" dataDxfId="24">
      <calculatedColumnFormula>ROUND((SUM(G2,H2,I2)*100),1)</calculatedColumnFormula>
    </tableColumn>
    <tableColumn id="3" xr3:uid="{9BDAC2FA-F416-4318-8713-02E69463CE01}" name="Street" dataDxfId="23"/>
    <tableColumn id="4" xr3:uid="{A54D7412-01AB-4B68-AA29-E86443152519}" name="Importance" dataDxfId="22"/>
    <tableColumn id="5" xr3:uid="{F71675E7-5A1E-4446-B35E-B592A56C2BF4}" name="Traffic _x000a_Volume" dataDxfId="21"/>
    <tableColumn id="6" xr3:uid="{0A17292D-5F13-4D98-B08C-F6CC42804B1A}" name="PCI 2021_x000a_(Segment)" dataDxfId="20"/>
    <tableColumn id="7" xr3:uid="{7F13D43A-CE46-4AC6-ABF4-8C4D4D5495E8}" name="Importance_x000a_Score" dataDxfId="19">
      <calculatedColumnFormula>(D2/5)*0.4</calculatedColumnFormula>
    </tableColumn>
    <tableColumn id="8" xr3:uid="{9247E543-9D48-41F4-B9EE-F597E05E910A}" name="Traffic Volume_x000a_Score" dataDxfId="18">
      <calculatedColumnFormula>(E2/5)*0.35</calculatedColumnFormula>
    </tableColumn>
    <tableColumn id="9" xr3:uid="{01F0C7B0-4098-4581-B449-F6B362E56DA1}" name="PCI _x000a_Score" dataDxfId="17">
      <calculatedColumnFormula>(F2/100)*0.25</calculatedColumnFormula>
    </tableColumn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6263BE26-0B36-490A-A7F8-65493EEFAC2E}" name="Table710" displayName="Table710" ref="A1:I29" totalsRowShown="0" headerRowDxfId="16" headerRowBorderDxfId="15" tableBorderDxfId="14" headerRowCellStyle="Normal 2">
  <autoFilter ref="A1:I29" xr:uid="{234BF43A-BA56-4A0F-90E4-23FBF5E3B1BA}"/>
  <sortState ref="A2:I29">
    <sortCondition ref="A1:A29"/>
  </sortState>
  <tableColumns count="9">
    <tableColumn id="1" xr3:uid="{ECE5444A-ABFF-4111-9E60-6F0682634411}" name="Rank" dataDxfId="13">
      <calculatedColumnFormula>RANK(B2,B:B)</calculatedColumnFormula>
    </tableColumn>
    <tableColumn id="2" xr3:uid="{902C2B73-73FB-49FE-BFD7-90B1CCC01369}" name="Priority _x000a_Score" dataDxfId="12">
      <calculatedColumnFormula>ROUND((SUM(G2,H2,I2)*100),1)</calculatedColumnFormula>
    </tableColumn>
    <tableColumn id="3" xr3:uid="{643BBA37-F7C1-47D4-A3B4-DE0F1EB3B4F0}" name="Street" dataDxfId="11"/>
    <tableColumn id="4" xr3:uid="{E0F1E4D2-2B2E-4F4E-A9FD-488833F1AF5E}" name="Importance" dataDxfId="10"/>
    <tableColumn id="5" xr3:uid="{67086CA7-2EEC-42E2-AEED-C9EE57CE0A39}" name="Traffic _x000a_Volume" dataDxfId="9"/>
    <tableColumn id="6" xr3:uid="{13BA29B6-580A-4634-AEA3-9279696A7598}" name="PCI 2021_x000a_(Road)" dataDxfId="8"/>
    <tableColumn id="7" xr3:uid="{44181F1C-4059-4621-AA89-57661732736C}" name="Importance_x000a_Score" dataDxfId="7">
      <calculatedColumnFormula>(D2/5)*0.4</calculatedColumnFormula>
    </tableColumn>
    <tableColumn id="8" xr3:uid="{9B7D9B7D-90BD-42E4-9EFA-E8B6D6A252C9}" name="Traffic Volume_x000a_Score" dataDxfId="6">
      <calculatedColumnFormula>(E2/5)*0.35</calculatedColumnFormula>
    </tableColumn>
    <tableColumn id="9" xr3:uid="{1DE5DEA2-5953-41B9-834E-D11EF6E06CBC}" name="PCI _x000a_Score" dataDxfId="5">
      <calculatedColumnFormula>(F2/100)*0.25</calculatedColumnFormula>
    </tableColumn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D23D4FD-52F4-4DED-8859-49EC6CBEB75E}" name="Table10" displayName="Table10" ref="A1:B5" totalsRowShown="0" headerRowDxfId="4" headerRowBorderDxfId="3" tableBorderDxfId="2">
  <tableColumns count="2">
    <tableColumn id="1" xr3:uid="{44DB0778-2FCD-47D7-91B8-05E140F95CFC}" name="Year" dataDxfId="1"/>
    <tableColumn id="2" xr3:uid="{CDFE1ED5-C3F1-4F2B-91E9-84D2CB3F5F77}" name="PCI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4B7833AE-FD59-4594-B694-901C98D21CC1}" name="Table14" displayName="Table14" ref="A1:E37" totalsRowShown="0" headerRowDxfId="167" dataDxfId="165" headerRowBorderDxfId="166" tableBorderDxfId="164">
  <autoFilter ref="A1:E37" xr:uid="{17E603ED-E22D-4B94-BA99-9184920E20AE}"/>
  <tableColumns count="5">
    <tableColumn id="1" xr3:uid="{EE679B5B-0A8E-423D-8822-76A8BEDBD42F}" name="Street Name"/>
    <tableColumn id="2" xr3:uid="{8FF1910E-873C-4E1C-8697-26CA7705BD6F}" name="Surface Type"/>
    <tableColumn id="3" xr3:uid="{89C176FA-740E-42C2-BA4D-E531C441AA95}" name="Frost Heave Severity_x000a_ (None, Low, Medium, Severe)" dataDxfId="163"/>
    <tableColumn id="4" xr3:uid="{9F9DB31E-2DB3-47FB-A82C-9997CC36C970}" name="Importance _x000a_(1=Low to 5=High)" dataDxfId="162"/>
    <tableColumn id="5" xr3:uid="{B49381C8-7FCA-4714-8A41-F53C8BB331E7}" name="Traffic Volume_x000a_ (1=Low to 5=High)" dataDxfId="16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05E1EB1-465A-46F3-9A10-558749968C57}" name="Table1" displayName="Table1" ref="A1:X92" totalsRowShown="0" headerRowDxfId="160" dataDxfId="158" headerRowBorderDxfId="159">
  <autoFilter ref="A1:X92" xr:uid="{4A8A9FE3-39D1-486C-88AD-B76ADA4FFFB8}"/>
  <sortState ref="A2:X92">
    <sortCondition ref="B1:B92"/>
  </sortState>
  <tableColumns count="24">
    <tableColumn id="1" xr3:uid="{AF4A33E4-18AA-42C5-B34F-BD79B95F3965}" name="Street" dataDxfId="157"/>
    <tableColumn id="2" xr3:uid="{6326A95E-0054-4518-B90B-99AB749BB1BD}" name="Name _x000a_Sort" dataDxfId="156"/>
    <tableColumn id="3" xr3:uid="{A159F24B-F3FA-4FB0-8ACA-9CAFB20647FB}" name="Date Collected" dataDxfId="155"/>
    <tableColumn id="4" xr3:uid="{1D685D84-D849-4AC1-AD03-F948370214C3}" name="Importance" dataDxfId="154"/>
    <tableColumn id="5" xr3:uid="{94B9D452-5FF1-45A4-B4DC-A3760DA87881}" name="Traffic_x000a_Volume" dataDxfId="153"/>
    <tableColumn id="6" xr3:uid="{74560C49-68B5-4FFF-A47B-C19961EE9E93}" name="PCI _x000a_(2018)" dataDxfId="152"/>
    <tableColumn id="22" xr3:uid="{3A97237C-264E-4A5D-85A6-48C8AC7989B3}" name="PCI _x000a_(2019)" dataDxfId="151"/>
    <tableColumn id="23" xr3:uid="{2371F7E3-25A6-483D-B8DB-17E623D729EA}" name="PCI _x000a_(2020)" dataDxfId="150"/>
    <tableColumn id="24" xr3:uid="{AB92933C-5576-4529-8839-BDF9C4537616}" name="PCI _x000a_(2021)" dataDxfId="149"/>
    <tableColumn id="7" xr3:uid="{47B3CA3C-6BD4-4929-B376-E326B29FA0D2}" name="Surface_x000a_Type" dataDxfId="148"/>
    <tableColumn id="8" xr3:uid="{6877083A-14CD-4A03-9157-0E6A954511C3}" name="Road Surface _x000a_Width" dataDxfId="147"/>
    <tableColumn id="9" xr3:uid="{1ADCDD6E-C340-4A6A-90C1-77FB7F674A5B}" name="Number of_x000a_Lanes" dataDxfId="146"/>
    <tableColumn id="10" xr3:uid="{1D45730D-1B78-48D1-A9F5-46FE88AAB5B6}" name="Patching _x000a_Potholes" dataDxfId="145"/>
    <tableColumn id="11" xr3:uid="{F793C428-5268-4438-840B-F9E8B9A5E79A}" name="Drainage _x000a_Condition" dataDxfId="144"/>
    <tableColumn id="12" xr3:uid="{EEA9A3D6-0BB3-4EFD-B83F-60A047E13225}" name="Roughness" dataDxfId="143"/>
    <tableColumn id="13" xr3:uid="{95D0C4F6-0CE0-44DB-AF96-5D8E862AFE0F}" name="Longitudinal+Transverse_x000a_Crack Servity" dataDxfId="142"/>
    <tableColumn id="14" xr3:uid="{AA2C934A-D1F1-4695-877E-F9E4A3846FF7}" name="Longitudinal+Transverse_x000a_Crack Extent" dataDxfId="141"/>
    <tableColumn id="15" xr3:uid="{C1E45F76-343D-4669-90C3-CBEBFB997BC1}" name="Alligator Crack _x000a_Severity" dataDxfId="140"/>
    <tableColumn id="16" xr3:uid="{3BE97183-9458-46BB-A62A-3B469FE36CD5}" name="Alligator Crack_x000a_Extent" dataDxfId="139"/>
    <tableColumn id="17" xr3:uid="{7744BCA2-2018-4751-BE29-9B7099CD4FD8}" name="Edge Crack _x000a_Severity" dataDxfId="138"/>
    <tableColumn id="18" xr3:uid="{EE8793D4-CEC3-47D6-B962-3FB6AF8DA3BF}" name="Edge Crack_x000a_Extent" dataDxfId="137"/>
    <tableColumn id="19" xr3:uid="{B733A2FD-0FD8-4A18-AC5A-DA8AF95B9CC8}" name="Rutting _x000a_Severity" dataDxfId="136"/>
    <tableColumn id="20" xr3:uid="{5589106A-3E1F-47B9-8044-C203FA5AD6F4}" name="Rutting _x000a_Extent" dataDxfId="135"/>
    <tableColumn id="21" xr3:uid="{2846DCB2-4361-4A25-ADFD-944BDB4E2F60}" name="Length _x000a_(Feet)" dataDxfId="13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B939A3C-983C-4EE4-AFB7-455975A9BB40}" name="Table2" displayName="Table2" ref="A1:I64" totalsRowShown="0" headerRowDxfId="133" dataDxfId="131" headerRowBorderDxfId="132" tableBorderDxfId="130" headerRowCellStyle="Normal 2">
  <autoFilter ref="A1:I64" xr:uid="{FC01251A-5D62-4F2B-AA24-6654249080AF}"/>
  <tableColumns count="9">
    <tableColumn id="12" xr3:uid="{BACF818C-4460-4CE6-B638-3A4821959C05}" name="Rank" dataDxfId="129">
      <calculatedColumnFormula>RANK(B2,B:B)</calculatedColumnFormula>
    </tableColumn>
    <tableColumn id="11" xr3:uid="{B26936CA-7A5E-4DEE-982B-3A479BFB3D88}" name="Priority Score" dataDxfId="128">
      <calculatedColumnFormula>ROUND((SUM(G2,H2,I2)*100),1)</calculatedColumnFormula>
    </tableColumn>
    <tableColumn id="1" xr3:uid="{B670FEB4-6642-4FA7-AF43-03744F2250ED}" name="Street" dataDxfId="127"/>
    <tableColumn id="2" xr3:uid="{872F980E-11A4-4707-BFC5-00061476BDA9}" name="Importance" dataDxfId="126"/>
    <tableColumn id="3" xr3:uid="{4A93ACB2-03F6-458C-9D59-B5BFF5522B9E}" name="Traffic _x000a_Volume" dataDxfId="125"/>
    <tableColumn id="4" xr3:uid="{74F83345-F494-45D9-8075-6771EF38F129}" name="PCI 2018 _x000a_(Segment)" dataDxfId="124"/>
    <tableColumn id="5" xr3:uid="{80113A73-2350-489E-9AFF-8B535696822E}" name="Importance_x000a_Score" dataDxfId="123">
      <calculatedColumnFormula>(D2/5)*0.4</calculatedColumnFormula>
    </tableColumn>
    <tableColumn id="6" xr3:uid="{DAA01356-9790-4986-9CA7-71DA68054329}" name="Traffic Volume_x000a_Score" dataDxfId="122">
      <calculatedColumnFormula>(E2/5)*0.35</calculatedColumnFormula>
    </tableColumn>
    <tableColumn id="8" xr3:uid="{C4AC5D9F-7585-40FA-ABD5-3F5E384A962F}" name="PCI _x000a_Score" dataDxfId="121">
      <calculatedColumnFormula>(F2/100)*0.25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136BD1F-2F8C-4083-908E-CDB802B5747E}" name="Table3" displayName="Table3" ref="A1:I27" totalsRowShown="0" headerRowDxfId="120" dataDxfId="118" headerRowBorderDxfId="119" tableBorderDxfId="117" headerRowCellStyle="Normal 2">
  <autoFilter ref="A1:I27" xr:uid="{E982F180-D69E-457B-B2FC-4040C9E0DBCA}"/>
  <tableColumns count="9">
    <tableColumn id="9" xr3:uid="{EC71A66B-1400-4A38-B8E2-1C3000E35F45}" name="Rank" dataDxfId="116">
      <calculatedColumnFormula>RANK(B2,B:B)</calculatedColumnFormula>
    </tableColumn>
    <tableColumn id="8" xr3:uid="{C287DA77-F71C-4F95-BB87-8C2CF2518F97}" name="Priority _x000a_Score" dataDxfId="115">
      <calculatedColumnFormula>ROUND((SUM(G2,H2,I2)*100),1)</calculatedColumnFormula>
    </tableColumn>
    <tableColumn id="1" xr3:uid="{622F15F3-F078-4C1C-AE38-18DECF5EE6F6}" name="Street" dataDxfId="114"/>
    <tableColumn id="2" xr3:uid="{A59AC72F-BCBD-42D0-A5E6-8D579CDDE0E0}" name="Importance" dataDxfId="113"/>
    <tableColumn id="3" xr3:uid="{BD853577-880B-4F68-AB46-968CAB23CA03}" name="Traffic _x000a_Volume" dataDxfId="112"/>
    <tableColumn id="4" xr3:uid="{D5710EE3-E85E-45DC-87AB-CB2D6D5BD78E}" name="PCI 2018 _x000a_(Road)" dataDxfId="111"/>
    <tableColumn id="5" xr3:uid="{90B9C974-1E4A-4F1F-9EB6-DDAACA3CA43F}" name="Importance_x000a_Score" dataDxfId="110">
      <calculatedColumnFormula>(D2/5)*0.4</calculatedColumnFormula>
    </tableColumn>
    <tableColumn id="6" xr3:uid="{17500F00-D8E5-4717-86C4-B9C44831196E}" name="Traffic Volume_x000a_Score" dataDxfId="109">
      <calculatedColumnFormula>(E2/5)*0.35</calculatedColumnFormula>
    </tableColumn>
    <tableColumn id="7" xr3:uid="{EC8B3033-490C-4137-AA72-12241C1D7E1F}" name="PCI _x000a_Score" dataDxfId="108">
      <calculatedColumnFormula>(F2/100)*0.25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C92AB81-E330-499F-8B92-9069AE48C726}" name="Table13" displayName="Table13" ref="A1:E49" totalsRowShown="0" headerRowDxfId="107" headerRowBorderDxfId="106" tableBorderDxfId="105" totalsRowBorderDxfId="104" headerRowCellStyle="Normal 3">
  <autoFilter ref="A1:E49" xr:uid="{BDC48038-84F7-49B9-96E3-F6C580EE1694}"/>
  <tableColumns count="5">
    <tableColumn id="1" xr3:uid="{9158328E-12A6-4915-9171-4CC4E82C8F21}" name="Name _x000a_Sort" dataDxfId="103" dataCellStyle="Normal 3"/>
    <tableColumn id="2" xr3:uid="{5F510919-B2CF-4F22-B2A7-62A041F5E5AF}" name="Repair Category" dataDxfId="102" dataCellStyle="Normal 3"/>
    <tableColumn id="3" xr3:uid="{83128A1A-9F49-4DAD-A7DD-F4CFDE18F4AA}" name="Repair" dataDxfId="101" dataCellStyle="Normal 3"/>
    <tableColumn id="4" xr3:uid="{D65317DE-869B-41BA-B44D-A7A7E39C6B09}" name="Miles Treated" dataDxfId="100" dataCellStyle="Normal 3"/>
    <tableColumn id="6" xr3:uid="{2559553D-832C-4E84-ADA4-7D1F0C64E013}" name="Cost" dataDxfId="99" dataCellStyle="Normal 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0974B7B-5F62-47A7-B5A1-0C8B56514827}" name="Table4" displayName="Table4" ref="A1:I69" totalsRowShown="0" headerRowDxfId="98" dataDxfId="96" headerRowBorderDxfId="97" tableBorderDxfId="95" headerRowCellStyle="Normal 2">
  <autoFilter ref="A1:I69" xr:uid="{4F1D6153-9909-4BF5-AA6C-1A4B2ED804AB}"/>
  <sortState ref="A2:I69">
    <sortCondition ref="A1:A69"/>
  </sortState>
  <tableColumns count="9">
    <tableColumn id="12" xr3:uid="{932243DF-5843-4911-878E-8DAE4D66AB1A}" name="Rank" dataDxfId="94">
      <calculatedColumnFormula>RANK(B2,B:B)</calculatedColumnFormula>
    </tableColumn>
    <tableColumn id="11" xr3:uid="{63BFDF7C-3F7B-4921-BF1F-222FCBF9031F}" name="Priority Score" dataDxfId="93">
      <calculatedColumnFormula>ROUND((SUM(G2,H2,I2)*100),1)</calculatedColumnFormula>
    </tableColumn>
    <tableColumn id="1" xr3:uid="{49F5DD5A-F7D5-449C-93C9-79F110BBCF49}" name="Street" dataDxfId="92"/>
    <tableColumn id="2" xr3:uid="{E0EE882E-9B2A-47D6-8EFA-B1FBA4B3D774}" name="Importance" dataDxfId="91"/>
    <tableColumn id="3" xr3:uid="{87E531B3-375E-4066-8B3A-CE6E14217D86}" name="Traffic _x000a_Volume" dataDxfId="90"/>
    <tableColumn id="4" xr3:uid="{2791003C-DF69-430E-B9C3-F5F7564FBC80}" name="PCI 2019_x000a_(Segment)" dataDxfId="89"/>
    <tableColumn id="5" xr3:uid="{9E249A58-4D87-418E-ADD0-4575A4697CE2}" name="Importance_x000a_Score" dataDxfId="88">
      <calculatedColumnFormula>(D2/5)*0.4</calculatedColumnFormula>
    </tableColumn>
    <tableColumn id="6" xr3:uid="{0E675FFF-F9B7-41CE-8E68-AFEB13307EF7}" name="Traffic Volume_x000a_Score" dataDxfId="87">
      <calculatedColumnFormula>(E2/5)*0.35</calculatedColumnFormula>
    </tableColumn>
    <tableColumn id="8" xr3:uid="{47C2C622-A3A1-4B53-91BF-D748C9D32A9C}" name="PCI _x000a_Score" dataDxfId="86">
      <calculatedColumnFormula>(F2/100)*0.25</calculatedColumn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61F076B-199A-4E79-993C-BF669744E58A}" name="Table5" displayName="Table5" ref="A1:I29" totalsRowShown="0" headerRowDxfId="85" dataDxfId="83" headerRowBorderDxfId="84" tableBorderDxfId="82" headerRowCellStyle="Normal 2">
  <autoFilter ref="A1:I29" xr:uid="{B7E5A16C-6F73-495B-8EDA-8651B073D85D}"/>
  <sortState ref="A2:I29">
    <sortCondition ref="A1:A29"/>
  </sortState>
  <tableColumns count="9">
    <tableColumn id="1" xr3:uid="{4A5EE25F-2334-46E1-AD64-3CCA79182EAA}" name="Rank" dataDxfId="81">
      <calculatedColumnFormula>RANK(B2,B:B)</calculatedColumnFormula>
    </tableColumn>
    <tableColumn id="2" xr3:uid="{8FEAB62A-C035-485C-A3A6-1CC39962CB35}" name="Priority _x000a_Score" dataDxfId="80">
      <calculatedColumnFormula>ROUND((SUM(G2,H2,I2)*100),1)</calculatedColumnFormula>
    </tableColumn>
    <tableColumn id="3" xr3:uid="{4B4855CC-37C1-4994-8D72-A1835EAE99AC}" name="Street" dataDxfId="79"/>
    <tableColumn id="4" xr3:uid="{4B4087E5-090F-46DE-8BB1-D1A4564CCBC9}" name="Importance" dataDxfId="78"/>
    <tableColumn id="5" xr3:uid="{00EE2B87-7521-4280-8F48-E7E96A53E46F}" name="Traffic _x000a_Volume" dataDxfId="77"/>
    <tableColumn id="6" xr3:uid="{F8DA9969-D850-4589-A840-2E9B8E130E06}" name="PCI 2019_x000a_(Road)" dataDxfId="76"/>
    <tableColumn id="7" xr3:uid="{56DC6E06-1E07-41DD-A55B-A7C902EDD240}" name="Importance_x000a_Score" dataDxfId="75">
      <calculatedColumnFormula>(D2/5)*0.4</calculatedColumnFormula>
    </tableColumn>
    <tableColumn id="8" xr3:uid="{5BF6FA56-B4CE-42BA-9693-42D0EBE3E662}" name="Traffic Volume_x000a_Score" dataDxfId="74">
      <calculatedColumnFormula>(E2/5)*0.35</calculatedColumnFormula>
    </tableColumn>
    <tableColumn id="9" xr3:uid="{CB5EF29B-481A-474A-873E-95CCC7E0B16C}" name="PCI _x000a_Score" dataDxfId="73">
      <calculatedColumnFormula>(F2/100)*0.25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1545266-72CB-4886-AD10-1192BC4E0677}" name="Table1312" displayName="Table1312" ref="A1:E58" totalsRowShown="0" headerRowDxfId="72" headerRowBorderDxfId="71" tableBorderDxfId="70" totalsRowBorderDxfId="69" headerRowCellStyle="Normal 3">
  <autoFilter ref="A1:E58" xr:uid="{4D39F1C1-476A-43CA-A109-FE0ADBC440C9}"/>
  <tableColumns count="5">
    <tableColumn id="1" xr3:uid="{3ECEB09D-773B-4085-A6FE-E5CDE75B6F09}" name="Name _x000a_Sort" dataDxfId="68" dataCellStyle="Normal 3"/>
    <tableColumn id="2" xr3:uid="{68223AE2-FCD2-4B60-B861-20203B9101B8}" name="Repair Category" dataDxfId="67" dataCellStyle="Normal 3"/>
    <tableColumn id="3" xr3:uid="{59C45E5B-06E5-4FEB-8334-2626CE8CFF56}" name="Repair" dataDxfId="66" dataCellStyle="Normal 3"/>
    <tableColumn id="4" xr3:uid="{2D84264C-FC7E-46E4-A884-D78AC3C7DE31}" name="Miles Treated" dataDxfId="65" dataCellStyle="Normal 3"/>
    <tableColumn id="6" xr3:uid="{CBD5F79B-8568-4A09-B129-5B564B35324E}" name="Cost" dataDxfId="64" dataCellStyle="Normal 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workbookViewId="0">
      <selection activeCell="F12" sqref="F12"/>
    </sheetView>
  </sheetViews>
  <sheetFormatPr defaultRowHeight="15" x14ac:dyDescent="0.25"/>
  <cols>
    <col min="1" max="1" width="19.28515625" bestFit="1" customWidth="1"/>
    <col min="2" max="2" width="18.28515625" bestFit="1" customWidth="1"/>
    <col min="3" max="3" width="23.140625" style="1" bestFit="1" customWidth="1"/>
    <col min="4" max="4" width="13.5703125" style="1" bestFit="1" customWidth="1"/>
    <col min="5" max="5" width="72.28515625" bestFit="1" customWidth="1"/>
  </cols>
  <sheetData>
    <row r="1" spans="1:5" ht="15.75" x14ac:dyDescent="0.25">
      <c r="A1" s="30" t="s">
        <v>0</v>
      </c>
      <c r="B1" s="30" t="s">
        <v>1</v>
      </c>
      <c r="C1" s="30" t="s">
        <v>41</v>
      </c>
      <c r="D1" s="30" t="s">
        <v>42</v>
      </c>
      <c r="E1" s="30" t="s">
        <v>6</v>
      </c>
    </row>
    <row r="2" spans="1:5" x14ac:dyDescent="0.25">
      <c r="A2" t="s">
        <v>11</v>
      </c>
      <c r="B2" t="s">
        <v>2</v>
      </c>
      <c r="C2" s="1" t="s">
        <v>43</v>
      </c>
    </row>
    <row r="3" spans="1:5" x14ac:dyDescent="0.25">
      <c r="A3" t="s">
        <v>12</v>
      </c>
      <c r="B3" t="s">
        <v>2</v>
      </c>
      <c r="C3" s="1" t="s">
        <v>161</v>
      </c>
      <c r="E3" t="s">
        <v>162</v>
      </c>
    </row>
    <row r="4" spans="1:5" x14ac:dyDescent="0.25">
      <c r="A4" t="s">
        <v>9</v>
      </c>
      <c r="B4" t="s">
        <v>2</v>
      </c>
      <c r="C4" s="1" t="s">
        <v>161</v>
      </c>
    </row>
    <row r="5" spans="1:5" x14ac:dyDescent="0.25">
      <c r="A5" t="s">
        <v>21</v>
      </c>
      <c r="B5" t="s">
        <v>2</v>
      </c>
      <c r="C5" s="1" t="s">
        <v>43</v>
      </c>
    </row>
    <row r="6" spans="1:5" x14ac:dyDescent="0.25">
      <c r="A6" t="s">
        <v>24</v>
      </c>
      <c r="B6" t="s">
        <v>2</v>
      </c>
      <c r="C6" s="1" t="s">
        <v>43</v>
      </c>
    </row>
    <row r="7" spans="1:5" x14ac:dyDescent="0.25">
      <c r="A7" t="s">
        <v>15</v>
      </c>
      <c r="B7" t="s">
        <v>2</v>
      </c>
      <c r="C7" s="1" t="s">
        <v>43</v>
      </c>
    </row>
    <row r="8" spans="1:5" x14ac:dyDescent="0.25">
      <c r="A8" t="s">
        <v>34</v>
      </c>
      <c r="B8" t="s">
        <v>2</v>
      </c>
      <c r="C8" s="1" t="s">
        <v>43</v>
      </c>
    </row>
    <row r="9" spans="1:5" x14ac:dyDescent="0.25">
      <c r="A9" t="s">
        <v>23</v>
      </c>
      <c r="B9" t="s">
        <v>2</v>
      </c>
      <c r="C9" s="1" t="s">
        <v>43</v>
      </c>
    </row>
    <row r="10" spans="1:5" x14ac:dyDescent="0.25">
      <c r="A10" t="s">
        <v>30</v>
      </c>
      <c r="B10" t="s">
        <v>2</v>
      </c>
      <c r="C10" s="1" t="s">
        <v>43</v>
      </c>
    </row>
    <row r="11" spans="1:5" x14ac:dyDescent="0.25">
      <c r="A11" t="s">
        <v>33</v>
      </c>
      <c r="B11" t="s">
        <v>2</v>
      </c>
      <c r="C11" s="1" t="s">
        <v>43</v>
      </c>
    </row>
    <row r="12" spans="1:5" x14ac:dyDescent="0.25">
      <c r="A12" t="s">
        <v>27</v>
      </c>
      <c r="B12" t="s">
        <v>2</v>
      </c>
      <c r="C12" s="1" t="s">
        <v>43</v>
      </c>
    </row>
    <row r="13" spans="1:5" x14ac:dyDescent="0.25">
      <c r="A13" t="s">
        <v>45</v>
      </c>
      <c r="B13" t="s">
        <v>2</v>
      </c>
      <c r="C13" s="1" t="s">
        <v>43</v>
      </c>
    </row>
    <row r="14" spans="1:5" x14ac:dyDescent="0.25">
      <c r="A14" t="s">
        <v>38</v>
      </c>
      <c r="B14" t="s">
        <v>2</v>
      </c>
      <c r="C14" s="1" t="s">
        <v>43</v>
      </c>
    </row>
    <row r="15" spans="1:5" x14ac:dyDescent="0.25">
      <c r="A15" t="s">
        <v>31</v>
      </c>
      <c r="B15" t="s">
        <v>2</v>
      </c>
      <c r="C15" s="1" t="s">
        <v>43</v>
      </c>
    </row>
    <row r="16" spans="1:5" x14ac:dyDescent="0.25">
      <c r="A16" t="s">
        <v>35</v>
      </c>
      <c r="B16" t="s">
        <v>2</v>
      </c>
      <c r="C16" s="1" t="s">
        <v>43</v>
      </c>
    </row>
    <row r="17" spans="1:5" x14ac:dyDescent="0.25">
      <c r="A17" t="s">
        <v>32</v>
      </c>
      <c r="B17" t="s">
        <v>2</v>
      </c>
      <c r="C17" s="1" t="s">
        <v>161</v>
      </c>
      <c r="E17" t="s">
        <v>162</v>
      </c>
    </row>
    <row r="18" spans="1:5" x14ac:dyDescent="0.25">
      <c r="A18" t="s">
        <v>7</v>
      </c>
      <c r="B18" t="s">
        <v>2</v>
      </c>
      <c r="C18" s="1" t="s">
        <v>43</v>
      </c>
    </row>
    <row r="19" spans="1:5" x14ac:dyDescent="0.25">
      <c r="A19" t="s">
        <v>14</v>
      </c>
      <c r="B19" t="s">
        <v>2</v>
      </c>
      <c r="C19" s="1" t="s">
        <v>43</v>
      </c>
    </row>
    <row r="20" spans="1:5" x14ac:dyDescent="0.25">
      <c r="A20" t="s">
        <v>17</v>
      </c>
      <c r="B20" t="s">
        <v>2</v>
      </c>
      <c r="C20" s="1" t="s">
        <v>43</v>
      </c>
    </row>
    <row r="21" spans="1:5" x14ac:dyDescent="0.25">
      <c r="A21" t="s">
        <v>29</v>
      </c>
      <c r="B21" t="s">
        <v>2</v>
      </c>
      <c r="C21" s="1" t="s">
        <v>43</v>
      </c>
    </row>
    <row r="22" spans="1:5" x14ac:dyDescent="0.25">
      <c r="A22" t="s">
        <v>39</v>
      </c>
      <c r="B22" t="s">
        <v>2</v>
      </c>
      <c r="C22" s="1" t="s">
        <v>161</v>
      </c>
      <c r="E22" t="s">
        <v>162</v>
      </c>
    </row>
    <row r="23" spans="1:5" x14ac:dyDescent="0.25">
      <c r="A23" t="s">
        <v>25</v>
      </c>
      <c r="B23" t="s">
        <v>2</v>
      </c>
      <c r="C23" s="1" t="s">
        <v>161</v>
      </c>
      <c r="E23" t="s">
        <v>149</v>
      </c>
    </row>
    <row r="24" spans="1:5" x14ac:dyDescent="0.25">
      <c r="A24" t="s">
        <v>37</v>
      </c>
      <c r="B24" t="s">
        <v>2</v>
      </c>
      <c r="C24" s="1" t="s">
        <v>43</v>
      </c>
    </row>
    <row r="25" spans="1:5" x14ac:dyDescent="0.25">
      <c r="A25" t="s">
        <v>26</v>
      </c>
      <c r="B25" t="s">
        <v>2</v>
      </c>
      <c r="C25" s="1" t="s">
        <v>43</v>
      </c>
    </row>
    <row r="26" spans="1:5" x14ac:dyDescent="0.25">
      <c r="A26" t="s">
        <v>8</v>
      </c>
      <c r="B26" t="s">
        <v>2</v>
      </c>
      <c r="C26" s="1" t="s">
        <v>43</v>
      </c>
    </row>
    <row r="27" spans="1:5" x14ac:dyDescent="0.25">
      <c r="A27" t="s">
        <v>18</v>
      </c>
      <c r="B27" t="s">
        <v>2</v>
      </c>
      <c r="C27" s="1" t="s">
        <v>43</v>
      </c>
    </row>
    <row r="28" spans="1:5" x14ac:dyDescent="0.25">
      <c r="A28" t="s">
        <v>20</v>
      </c>
      <c r="B28" t="s">
        <v>2</v>
      </c>
      <c r="C28" s="1" t="s">
        <v>161</v>
      </c>
      <c r="E28" t="s">
        <v>162</v>
      </c>
    </row>
    <row r="29" spans="1:5" x14ac:dyDescent="0.25">
      <c r="A29" t="s">
        <v>40</v>
      </c>
      <c r="B29" t="s">
        <v>2</v>
      </c>
      <c r="C29" s="1" t="s">
        <v>49</v>
      </c>
      <c r="E29" t="s">
        <v>164</v>
      </c>
    </row>
    <row r="30" spans="1:5" x14ac:dyDescent="0.25">
      <c r="A30" t="s">
        <v>16</v>
      </c>
      <c r="B30" t="s">
        <v>2</v>
      </c>
      <c r="C30" s="1" t="s">
        <v>43</v>
      </c>
    </row>
    <row r="31" spans="1:5" x14ac:dyDescent="0.25">
      <c r="A31" t="s">
        <v>22</v>
      </c>
      <c r="B31" t="s">
        <v>2</v>
      </c>
      <c r="C31" s="1" t="s">
        <v>43</v>
      </c>
      <c r="E31" t="s">
        <v>163</v>
      </c>
    </row>
    <row r="32" spans="1:5" x14ac:dyDescent="0.25">
      <c r="A32" t="s">
        <v>19</v>
      </c>
      <c r="B32" t="s">
        <v>2</v>
      </c>
      <c r="C32" s="1" t="s">
        <v>43</v>
      </c>
    </row>
    <row r="33" spans="1:5" x14ac:dyDescent="0.25">
      <c r="A33" t="s">
        <v>13</v>
      </c>
      <c r="B33" t="s">
        <v>2</v>
      </c>
      <c r="C33" s="1" t="s">
        <v>43</v>
      </c>
    </row>
    <row r="34" spans="1:5" x14ac:dyDescent="0.25">
      <c r="A34" t="s">
        <v>10</v>
      </c>
      <c r="B34" t="s">
        <v>2</v>
      </c>
      <c r="C34" s="1" t="s">
        <v>43</v>
      </c>
    </row>
    <row r="35" spans="1:5" x14ac:dyDescent="0.25">
      <c r="A35" t="s">
        <v>44</v>
      </c>
      <c r="B35" t="s">
        <v>2</v>
      </c>
      <c r="C35" s="1" t="s">
        <v>49</v>
      </c>
      <c r="E35" s="3" t="s">
        <v>164</v>
      </c>
    </row>
    <row r="36" spans="1:5" x14ac:dyDescent="0.25">
      <c r="A36" t="s">
        <v>28</v>
      </c>
      <c r="B36" t="s">
        <v>2</v>
      </c>
      <c r="C36" s="1" t="s">
        <v>161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1C58D-F853-4E5E-BF1E-CCCEDF4C1E32}">
  <dimension ref="A1:I69"/>
  <sheetViews>
    <sheetView workbookViewId="0">
      <selection activeCell="C59" sqref="C59"/>
    </sheetView>
  </sheetViews>
  <sheetFormatPr defaultRowHeight="15" x14ac:dyDescent="0.25"/>
  <cols>
    <col min="1" max="1" width="10.85546875" bestFit="1" customWidth="1"/>
    <col min="2" max="2" width="13.28515625" bestFit="1" customWidth="1"/>
    <col min="3" max="3" width="20" bestFit="1" customWidth="1"/>
    <col min="4" max="4" width="17.5703125" bestFit="1" customWidth="1"/>
    <col min="5" max="5" width="13.7109375" bestFit="1" customWidth="1"/>
    <col min="6" max="6" width="16.28515625" bestFit="1" customWidth="1"/>
    <col min="7" max="7" width="17.5703125" bestFit="1" customWidth="1"/>
    <col min="8" max="8" width="13.7109375" bestFit="1" customWidth="1"/>
    <col min="9" max="9" width="12" bestFit="1" customWidth="1"/>
  </cols>
  <sheetData>
    <row r="1" spans="1:9" ht="51.75" x14ac:dyDescent="0.25">
      <c r="A1" s="28" t="s">
        <v>202</v>
      </c>
      <c r="B1" s="28" t="s">
        <v>201</v>
      </c>
      <c r="C1" s="28" t="s">
        <v>3</v>
      </c>
      <c r="D1" s="28" t="s">
        <v>5</v>
      </c>
      <c r="E1" s="28" t="s">
        <v>204</v>
      </c>
      <c r="F1" s="28" t="s">
        <v>181</v>
      </c>
      <c r="G1" s="28" t="s">
        <v>150</v>
      </c>
      <c r="H1" s="28" t="s">
        <v>151</v>
      </c>
      <c r="I1" s="28" t="s">
        <v>205</v>
      </c>
    </row>
    <row r="2" spans="1:9" x14ac:dyDescent="0.25">
      <c r="A2" s="47">
        <f t="shared" ref="A2:A33" si="0">RANK(B2,B:B)</f>
        <v>1</v>
      </c>
      <c r="B2" s="47">
        <f t="shared" ref="B2:B33" si="1">ROUND((SUM(G2,H2,I2)*100),1)</f>
        <v>93.9</v>
      </c>
      <c r="C2" s="47" t="s">
        <v>141</v>
      </c>
      <c r="D2" s="47">
        <v>5</v>
      </c>
      <c r="E2" s="47">
        <v>5</v>
      </c>
      <c r="F2" s="47">
        <v>75.775599999999997</v>
      </c>
      <c r="G2" s="48">
        <f t="shared" ref="G2:G33" si="2">(D2/5)*0.4</f>
        <v>0.4</v>
      </c>
      <c r="H2" s="48">
        <f t="shared" ref="H2:H33" si="3">(E2/5)*0.35</f>
        <v>0.35</v>
      </c>
      <c r="I2" s="47">
        <f t="shared" ref="I2:I33" si="4">(F2/100)*0.25</f>
        <v>0.189439</v>
      </c>
    </row>
    <row r="3" spans="1:9" x14ac:dyDescent="0.25">
      <c r="A3" s="47">
        <f t="shared" si="0"/>
        <v>2</v>
      </c>
      <c r="B3" s="47">
        <f t="shared" si="1"/>
        <v>92</v>
      </c>
      <c r="C3" s="47" t="s">
        <v>143</v>
      </c>
      <c r="D3" s="47">
        <v>5</v>
      </c>
      <c r="E3" s="47">
        <v>4</v>
      </c>
      <c r="F3" s="47">
        <v>95.99494</v>
      </c>
      <c r="G3" s="48">
        <f t="shared" si="2"/>
        <v>0.4</v>
      </c>
      <c r="H3" s="48">
        <f t="shared" si="3"/>
        <v>0.27999999999999997</v>
      </c>
      <c r="I3" s="47">
        <f t="shared" si="4"/>
        <v>0.23998734999999999</v>
      </c>
    </row>
    <row r="4" spans="1:9" x14ac:dyDescent="0.25">
      <c r="A4" s="47">
        <f t="shared" si="0"/>
        <v>3</v>
      </c>
      <c r="B4" s="47">
        <f t="shared" si="1"/>
        <v>91.9</v>
      </c>
      <c r="C4" s="47" t="s">
        <v>145</v>
      </c>
      <c r="D4" s="47">
        <v>5</v>
      </c>
      <c r="E4" s="47">
        <v>4</v>
      </c>
      <c r="F4" s="47">
        <v>95.57687</v>
      </c>
      <c r="G4" s="48">
        <f t="shared" si="2"/>
        <v>0.4</v>
      </c>
      <c r="H4" s="48">
        <f t="shared" si="3"/>
        <v>0.27999999999999997</v>
      </c>
      <c r="I4" s="47">
        <f t="shared" si="4"/>
        <v>0.23894217500000001</v>
      </c>
    </row>
    <row r="5" spans="1:9" x14ac:dyDescent="0.25">
      <c r="A5" s="47">
        <f t="shared" si="0"/>
        <v>4</v>
      </c>
      <c r="B5" s="47">
        <f t="shared" si="1"/>
        <v>91.7</v>
      </c>
      <c r="C5" s="47" t="s">
        <v>144</v>
      </c>
      <c r="D5" s="47">
        <v>5</v>
      </c>
      <c r="E5" s="47">
        <v>4</v>
      </c>
      <c r="F5" s="47">
        <v>94.880080000000007</v>
      </c>
      <c r="G5" s="48">
        <f t="shared" si="2"/>
        <v>0.4</v>
      </c>
      <c r="H5" s="48">
        <f t="shared" si="3"/>
        <v>0.27999999999999997</v>
      </c>
      <c r="I5" s="47">
        <f t="shared" si="4"/>
        <v>0.23720020000000003</v>
      </c>
    </row>
    <row r="6" spans="1:9" x14ac:dyDescent="0.25">
      <c r="A6" s="47">
        <f t="shared" si="0"/>
        <v>5</v>
      </c>
      <c r="B6" s="47">
        <f t="shared" si="1"/>
        <v>90.7</v>
      </c>
      <c r="C6" s="47" t="s">
        <v>146</v>
      </c>
      <c r="D6" s="47">
        <v>5</v>
      </c>
      <c r="E6" s="47">
        <v>4</v>
      </c>
      <c r="F6" s="47">
        <v>90.889150000000001</v>
      </c>
      <c r="G6" s="48">
        <f t="shared" si="2"/>
        <v>0.4</v>
      </c>
      <c r="H6" s="48">
        <f t="shared" si="3"/>
        <v>0.27999999999999997</v>
      </c>
      <c r="I6" s="47">
        <f t="shared" si="4"/>
        <v>0.22722287499999999</v>
      </c>
    </row>
    <row r="7" spans="1:9" x14ac:dyDescent="0.25">
      <c r="A7" s="47">
        <f t="shared" si="0"/>
        <v>6</v>
      </c>
      <c r="B7" s="47">
        <f t="shared" si="1"/>
        <v>85.2</v>
      </c>
      <c r="C7" s="47" t="s">
        <v>140</v>
      </c>
      <c r="D7" s="47">
        <v>5</v>
      </c>
      <c r="E7" s="47">
        <v>5</v>
      </c>
      <c r="F7" s="47">
        <v>40.936239999999998</v>
      </c>
      <c r="G7" s="48">
        <f t="shared" si="2"/>
        <v>0.4</v>
      </c>
      <c r="H7" s="48">
        <f t="shared" si="3"/>
        <v>0.35</v>
      </c>
      <c r="I7" s="47">
        <f t="shared" si="4"/>
        <v>0.10234059999999999</v>
      </c>
    </row>
    <row r="8" spans="1:9" x14ac:dyDescent="0.25">
      <c r="A8" s="47">
        <f t="shared" si="0"/>
        <v>7</v>
      </c>
      <c r="B8" s="47">
        <f t="shared" si="1"/>
        <v>84.8</v>
      </c>
      <c r="C8" s="47" t="s">
        <v>120</v>
      </c>
      <c r="D8" s="47">
        <v>5</v>
      </c>
      <c r="E8" s="47">
        <v>3</v>
      </c>
      <c r="F8" s="47">
        <v>95.367829999999998</v>
      </c>
      <c r="G8" s="48">
        <f t="shared" si="2"/>
        <v>0.4</v>
      </c>
      <c r="H8" s="48">
        <f t="shared" si="3"/>
        <v>0.21</v>
      </c>
      <c r="I8" s="47">
        <f t="shared" si="4"/>
        <v>0.23841957499999999</v>
      </c>
    </row>
    <row r="9" spans="1:9" x14ac:dyDescent="0.25">
      <c r="A9" s="47">
        <f t="shared" si="0"/>
        <v>7</v>
      </c>
      <c r="B9" s="47">
        <f t="shared" si="1"/>
        <v>84.8</v>
      </c>
      <c r="C9" s="47" t="s">
        <v>115</v>
      </c>
      <c r="D9" s="47">
        <v>5</v>
      </c>
      <c r="E9" s="47">
        <v>3</v>
      </c>
      <c r="F9" s="47">
        <v>95.182370000000006</v>
      </c>
      <c r="G9" s="48">
        <f t="shared" si="2"/>
        <v>0.4</v>
      </c>
      <c r="H9" s="48">
        <f t="shared" si="3"/>
        <v>0.21</v>
      </c>
      <c r="I9" s="47">
        <f t="shared" si="4"/>
        <v>0.23795592500000001</v>
      </c>
    </row>
    <row r="10" spans="1:9" x14ac:dyDescent="0.25">
      <c r="A10" s="47">
        <f t="shared" si="0"/>
        <v>9</v>
      </c>
      <c r="B10" s="47">
        <f t="shared" si="1"/>
        <v>84.7</v>
      </c>
      <c r="C10" s="47" t="s">
        <v>116</v>
      </c>
      <c r="D10" s="47">
        <v>5</v>
      </c>
      <c r="E10" s="47">
        <v>3</v>
      </c>
      <c r="F10" s="47">
        <v>94.833979999999997</v>
      </c>
      <c r="G10" s="48">
        <f t="shared" si="2"/>
        <v>0.4</v>
      </c>
      <c r="H10" s="48">
        <f t="shared" si="3"/>
        <v>0.21</v>
      </c>
      <c r="I10" s="47">
        <f t="shared" si="4"/>
        <v>0.23708494999999999</v>
      </c>
    </row>
    <row r="11" spans="1:9" x14ac:dyDescent="0.25">
      <c r="A11" s="47">
        <f t="shared" si="0"/>
        <v>10</v>
      </c>
      <c r="B11" s="47">
        <f t="shared" si="1"/>
        <v>84.6</v>
      </c>
      <c r="C11" s="47" t="s">
        <v>119</v>
      </c>
      <c r="D11" s="47">
        <v>5</v>
      </c>
      <c r="E11" s="47">
        <v>3</v>
      </c>
      <c r="F11" s="47">
        <v>94.341139999999996</v>
      </c>
      <c r="G11" s="48">
        <f t="shared" si="2"/>
        <v>0.4</v>
      </c>
      <c r="H11" s="48">
        <f t="shared" si="3"/>
        <v>0.21</v>
      </c>
      <c r="I11" s="47">
        <f t="shared" si="4"/>
        <v>0.23585285</v>
      </c>
    </row>
    <row r="12" spans="1:9" x14ac:dyDescent="0.25">
      <c r="A12" s="47">
        <f t="shared" si="0"/>
        <v>11</v>
      </c>
      <c r="B12" s="47">
        <f t="shared" si="1"/>
        <v>84.5</v>
      </c>
      <c r="C12" s="47" t="s">
        <v>117</v>
      </c>
      <c r="D12" s="47">
        <v>5</v>
      </c>
      <c r="E12" s="47">
        <v>3</v>
      </c>
      <c r="F12" s="47">
        <v>93.853390000000005</v>
      </c>
      <c r="G12" s="48">
        <f t="shared" si="2"/>
        <v>0.4</v>
      </c>
      <c r="H12" s="48">
        <f t="shared" si="3"/>
        <v>0.21</v>
      </c>
      <c r="I12" s="47">
        <f t="shared" si="4"/>
        <v>0.23463347500000001</v>
      </c>
    </row>
    <row r="13" spans="1:9" x14ac:dyDescent="0.25">
      <c r="A13" s="47">
        <f t="shared" si="0"/>
        <v>12</v>
      </c>
      <c r="B13" s="47">
        <f t="shared" si="1"/>
        <v>84.4</v>
      </c>
      <c r="C13" s="47" t="s">
        <v>118</v>
      </c>
      <c r="D13" s="47">
        <v>5</v>
      </c>
      <c r="E13" s="47">
        <v>3</v>
      </c>
      <c r="F13" s="47">
        <v>93.609520000000003</v>
      </c>
      <c r="G13" s="48">
        <f t="shared" si="2"/>
        <v>0.4</v>
      </c>
      <c r="H13" s="48">
        <f t="shared" si="3"/>
        <v>0.21</v>
      </c>
      <c r="I13" s="47">
        <f t="shared" si="4"/>
        <v>0.2340238</v>
      </c>
    </row>
    <row r="14" spans="1:9" x14ac:dyDescent="0.25">
      <c r="A14" s="47">
        <f t="shared" si="0"/>
        <v>13</v>
      </c>
      <c r="B14" s="47">
        <f t="shared" si="1"/>
        <v>81.5</v>
      </c>
      <c r="C14" s="47" t="s">
        <v>104</v>
      </c>
      <c r="D14" s="47">
        <v>5</v>
      </c>
      <c r="E14" s="47">
        <v>3</v>
      </c>
      <c r="F14" s="47">
        <v>81.872479999999996</v>
      </c>
      <c r="G14" s="48">
        <f t="shared" si="2"/>
        <v>0.4</v>
      </c>
      <c r="H14" s="48">
        <f t="shared" si="3"/>
        <v>0.21</v>
      </c>
      <c r="I14" s="47">
        <f t="shared" si="4"/>
        <v>0.20468119999999998</v>
      </c>
    </row>
    <row r="15" spans="1:9" x14ac:dyDescent="0.25">
      <c r="A15" s="47">
        <f t="shared" si="0"/>
        <v>13</v>
      </c>
      <c r="B15" s="47">
        <f t="shared" si="1"/>
        <v>81.5</v>
      </c>
      <c r="C15" s="47" t="s">
        <v>98</v>
      </c>
      <c r="D15" s="47">
        <v>5</v>
      </c>
      <c r="E15" s="47">
        <v>3</v>
      </c>
      <c r="F15" s="47">
        <v>81.872479999999996</v>
      </c>
      <c r="G15" s="48">
        <f t="shared" si="2"/>
        <v>0.4</v>
      </c>
      <c r="H15" s="48">
        <f t="shared" si="3"/>
        <v>0.21</v>
      </c>
      <c r="I15" s="47">
        <f t="shared" si="4"/>
        <v>0.20468119999999998</v>
      </c>
    </row>
    <row r="16" spans="1:9" x14ac:dyDescent="0.25">
      <c r="A16" s="47">
        <f t="shared" si="0"/>
        <v>13</v>
      </c>
      <c r="B16" s="47">
        <f t="shared" si="1"/>
        <v>81.5</v>
      </c>
      <c r="C16" s="47" t="s">
        <v>131</v>
      </c>
      <c r="D16" s="47">
        <v>5</v>
      </c>
      <c r="E16" s="47">
        <v>3</v>
      </c>
      <c r="F16" s="47">
        <v>81.872479999999996</v>
      </c>
      <c r="G16" s="48">
        <f t="shared" si="2"/>
        <v>0.4</v>
      </c>
      <c r="H16" s="48">
        <f t="shared" si="3"/>
        <v>0.21</v>
      </c>
      <c r="I16" s="47">
        <f t="shared" si="4"/>
        <v>0.20468119999999998</v>
      </c>
    </row>
    <row r="17" spans="1:9" x14ac:dyDescent="0.25">
      <c r="A17" s="47">
        <f t="shared" si="0"/>
        <v>16</v>
      </c>
      <c r="B17" s="47">
        <f t="shared" si="1"/>
        <v>80.400000000000006</v>
      </c>
      <c r="C17" s="47" t="s">
        <v>130</v>
      </c>
      <c r="D17" s="47">
        <v>5</v>
      </c>
      <c r="E17" s="47">
        <v>3</v>
      </c>
      <c r="F17" s="47">
        <v>77.517560000000003</v>
      </c>
      <c r="G17" s="48">
        <f t="shared" si="2"/>
        <v>0.4</v>
      </c>
      <c r="H17" s="48">
        <f t="shared" si="3"/>
        <v>0.21</v>
      </c>
      <c r="I17" s="47">
        <f t="shared" si="4"/>
        <v>0.19379390000000002</v>
      </c>
    </row>
    <row r="18" spans="1:9" x14ac:dyDescent="0.25">
      <c r="A18" s="47">
        <f t="shared" si="0"/>
        <v>17</v>
      </c>
      <c r="B18" s="47">
        <f t="shared" si="1"/>
        <v>78.900000000000006</v>
      </c>
      <c r="C18" s="47" t="s">
        <v>134</v>
      </c>
      <c r="D18" s="47">
        <v>5</v>
      </c>
      <c r="E18" s="47">
        <v>3</v>
      </c>
      <c r="F18" s="47">
        <v>71.420680000000004</v>
      </c>
      <c r="G18" s="48">
        <f t="shared" si="2"/>
        <v>0.4</v>
      </c>
      <c r="H18" s="48">
        <f t="shared" si="3"/>
        <v>0.21</v>
      </c>
      <c r="I18" s="47">
        <f t="shared" si="4"/>
        <v>0.17855170000000001</v>
      </c>
    </row>
    <row r="19" spans="1:9" x14ac:dyDescent="0.25">
      <c r="A19" s="47">
        <f t="shared" si="0"/>
        <v>18</v>
      </c>
      <c r="B19" s="47">
        <f t="shared" si="1"/>
        <v>78</v>
      </c>
      <c r="C19" s="47" t="s">
        <v>100</v>
      </c>
      <c r="D19" s="47">
        <v>5</v>
      </c>
      <c r="E19" s="47">
        <v>3</v>
      </c>
      <c r="F19" s="47">
        <v>67.93674</v>
      </c>
      <c r="G19" s="48">
        <f t="shared" si="2"/>
        <v>0.4</v>
      </c>
      <c r="H19" s="48">
        <f t="shared" si="3"/>
        <v>0.21</v>
      </c>
      <c r="I19" s="47">
        <f t="shared" si="4"/>
        <v>0.16984184999999999</v>
      </c>
    </row>
    <row r="20" spans="1:9" x14ac:dyDescent="0.25">
      <c r="A20" s="47">
        <f t="shared" si="0"/>
        <v>19</v>
      </c>
      <c r="B20" s="47">
        <f t="shared" si="1"/>
        <v>77.5</v>
      </c>
      <c r="C20" s="47" t="s">
        <v>92</v>
      </c>
      <c r="D20" s="47">
        <v>5</v>
      </c>
      <c r="E20" s="47">
        <v>3</v>
      </c>
      <c r="F20" s="47">
        <v>66.194779999999994</v>
      </c>
      <c r="G20" s="48">
        <f t="shared" si="2"/>
        <v>0.4</v>
      </c>
      <c r="H20" s="48">
        <f t="shared" si="3"/>
        <v>0.21</v>
      </c>
      <c r="I20" s="47">
        <f t="shared" si="4"/>
        <v>0.16548694999999999</v>
      </c>
    </row>
    <row r="21" spans="1:9" x14ac:dyDescent="0.25">
      <c r="A21" s="47">
        <f t="shared" si="0"/>
        <v>20</v>
      </c>
      <c r="B21" s="47">
        <f t="shared" si="1"/>
        <v>77.099999999999994</v>
      </c>
      <c r="C21" s="47" t="s">
        <v>135</v>
      </c>
      <c r="D21" s="47">
        <v>5</v>
      </c>
      <c r="E21" s="47">
        <v>3</v>
      </c>
      <c r="F21" s="47">
        <v>64.452799999999996</v>
      </c>
      <c r="G21" s="48">
        <f t="shared" si="2"/>
        <v>0.4</v>
      </c>
      <c r="H21" s="48">
        <f t="shared" si="3"/>
        <v>0.21</v>
      </c>
      <c r="I21" s="47">
        <f t="shared" si="4"/>
        <v>0.161132</v>
      </c>
    </row>
    <row r="22" spans="1:9" x14ac:dyDescent="0.25">
      <c r="A22" s="47">
        <f t="shared" si="0"/>
        <v>21</v>
      </c>
      <c r="B22" s="47">
        <f t="shared" si="1"/>
        <v>76.099999999999994</v>
      </c>
      <c r="C22" s="47" t="s">
        <v>128</v>
      </c>
      <c r="D22" s="47">
        <v>4</v>
      </c>
      <c r="E22" s="47">
        <v>3</v>
      </c>
      <c r="F22" s="47">
        <v>92.292770000000004</v>
      </c>
      <c r="G22" s="48">
        <f t="shared" si="2"/>
        <v>0.32000000000000006</v>
      </c>
      <c r="H22" s="48">
        <f t="shared" si="3"/>
        <v>0.21</v>
      </c>
      <c r="I22" s="47">
        <f t="shared" si="4"/>
        <v>0.230731925</v>
      </c>
    </row>
    <row r="23" spans="1:9" x14ac:dyDescent="0.25">
      <c r="A23" s="47">
        <f t="shared" si="0"/>
        <v>22</v>
      </c>
      <c r="B23" s="47">
        <f t="shared" si="1"/>
        <v>75.400000000000006</v>
      </c>
      <c r="C23" s="47" t="s">
        <v>138</v>
      </c>
      <c r="D23" s="47">
        <v>5</v>
      </c>
      <c r="E23" s="47">
        <v>3</v>
      </c>
      <c r="F23" s="47">
        <v>57.484940000000002</v>
      </c>
      <c r="G23" s="48">
        <f t="shared" si="2"/>
        <v>0.4</v>
      </c>
      <c r="H23" s="48">
        <f t="shared" si="3"/>
        <v>0.21</v>
      </c>
      <c r="I23" s="47">
        <f t="shared" si="4"/>
        <v>0.14371235000000002</v>
      </c>
    </row>
    <row r="24" spans="1:9" x14ac:dyDescent="0.25">
      <c r="A24" s="47">
        <f t="shared" si="0"/>
        <v>23</v>
      </c>
      <c r="B24" s="47">
        <f t="shared" si="1"/>
        <v>69.900000000000006</v>
      </c>
      <c r="C24" s="47" t="s">
        <v>112</v>
      </c>
      <c r="D24" s="47">
        <v>4</v>
      </c>
      <c r="E24" s="47">
        <v>2</v>
      </c>
      <c r="F24" s="47">
        <v>95.46217</v>
      </c>
      <c r="G24" s="48">
        <f t="shared" si="2"/>
        <v>0.32000000000000006</v>
      </c>
      <c r="H24" s="48">
        <f t="shared" si="3"/>
        <v>0.13999999999999999</v>
      </c>
      <c r="I24" s="47">
        <f t="shared" si="4"/>
        <v>0.238655425</v>
      </c>
    </row>
    <row r="25" spans="1:9" x14ac:dyDescent="0.25">
      <c r="A25" s="47">
        <f t="shared" si="0"/>
        <v>23</v>
      </c>
      <c r="B25" s="47">
        <f t="shared" si="1"/>
        <v>69.900000000000006</v>
      </c>
      <c r="C25" s="47" t="s">
        <v>111</v>
      </c>
      <c r="D25" s="47">
        <v>4</v>
      </c>
      <c r="E25" s="47">
        <v>2</v>
      </c>
      <c r="F25" s="47">
        <v>95.46217</v>
      </c>
      <c r="G25" s="48">
        <f t="shared" si="2"/>
        <v>0.32000000000000006</v>
      </c>
      <c r="H25" s="48">
        <f t="shared" si="3"/>
        <v>0.13999999999999999</v>
      </c>
      <c r="I25" s="47">
        <f t="shared" si="4"/>
        <v>0.238655425</v>
      </c>
    </row>
    <row r="26" spans="1:9" x14ac:dyDescent="0.25">
      <c r="A26" s="47">
        <f t="shared" si="0"/>
        <v>25</v>
      </c>
      <c r="B26" s="47">
        <f t="shared" si="1"/>
        <v>69.8</v>
      </c>
      <c r="C26" s="47" t="s">
        <v>113</v>
      </c>
      <c r="D26" s="47">
        <v>4</v>
      </c>
      <c r="E26" s="47">
        <v>2</v>
      </c>
      <c r="F26" s="47">
        <v>95.101439999999997</v>
      </c>
      <c r="G26" s="48">
        <f t="shared" si="2"/>
        <v>0.32000000000000006</v>
      </c>
      <c r="H26" s="48">
        <f t="shared" si="3"/>
        <v>0.13999999999999999</v>
      </c>
      <c r="I26" s="47">
        <f t="shared" si="4"/>
        <v>0.23775359999999998</v>
      </c>
    </row>
    <row r="27" spans="1:9" x14ac:dyDescent="0.25">
      <c r="A27" s="47">
        <f t="shared" si="0"/>
        <v>25</v>
      </c>
      <c r="B27" s="47">
        <f t="shared" si="1"/>
        <v>69.8</v>
      </c>
      <c r="C27" s="47" t="s">
        <v>85</v>
      </c>
      <c r="D27" s="47">
        <v>4</v>
      </c>
      <c r="E27" s="47">
        <v>2</v>
      </c>
      <c r="F27" s="47">
        <v>95.367829999999998</v>
      </c>
      <c r="G27" s="48">
        <f t="shared" si="2"/>
        <v>0.32000000000000006</v>
      </c>
      <c r="H27" s="48">
        <f t="shared" si="3"/>
        <v>0.13999999999999999</v>
      </c>
      <c r="I27" s="47">
        <f t="shared" si="4"/>
        <v>0.23841957499999999</v>
      </c>
    </row>
    <row r="28" spans="1:9" x14ac:dyDescent="0.25">
      <c r="A28" s="47">
        <f t="shared" si="0"/>
        <v>27</v>
      </c>
      <c r="B28" s="47">
        <f t="shared" si="1"/>
        <v>69.7</v>
      </c>
      <c r="C28" s="47" t="s">
        <v>86</v>
      </c>
      <c r="D28" s="47">
        <v>4</v>
      </c>
      <c r="E28" s="47">
        <v>2</v>
      </c>
      <c r="F28" s="47">
        <v>94.626019999999997</v>
      </c>
      <c r="G28" s="48">
        <f t="shared" si="2"/>
        <v>0.32000000000000006</v>
      </c>
      <c r="H28" s="48">
        <f t="shared" si="3"/>
        <v>0.13999999999999999</v>
      </c>
      <c r="I28" s="47">
        <f t="shared" si="4"/>
        <v>0.23656505</v>
      </c>
    </row>
    <row r="29" spans="1:9" x14ac:dyDescent="0.25">
      <c r="A29" s="47">
        <f t="shared" si="0"/>
        <v>28</v>
      </c>
      <c r="B29" s="47">
        <f t="shared" si="1"/>
        <v>69</v>
      </c>
      <c r="C29" s="47" t="s">
        <v>165</v>
      </c>
      <c r="D29" s="47">
        <v>4</v>
      </c>
      <c r="E29" s="47">
        <v>2</v>
      </c>
      <c r="F29" s="47">
        <v>92.057140000000004</v>
      </c>
      <c r="G29" s="48">
        <f t="shared" si="2"/>
        <v>0.32000000000000006</v>
      </c>
      <c r="H29" s="48">
        <f t="shared" si="3"/>
        <v>0.13999999999999999</v>
      </c>
      <c r="I29" s="47">
        <f t="shared" si="4"/>
        <v>0.23014285000000001</v>
      </c>
    </row>
    <row r="30" spans="1:9" x14ac:dyDescent="0.25">
      <c r="A30" s="47">
        <f t="shared" si="0"/>
        <v>29</v>
      </c>
      <c r="B30" s="47">
        <f t="shared" si="1"/>
        <v>62.8</v>
      </c>
      <c r="C30" s="47" t="s">
        <v>79</v>
      </c>
      <c r="D30" s="47">
        <v>4</v>
      </c>
      <c r="E30" s="47">
        <v>1</v>
      </c>
      <c r="F30" s="47">
        <v>95.322810000000004</v>
      </c>
      <c r="G30" s="48">
        <f t="shared" si="2"/>
        <v>0.32000000000000006</v>
      </c>
      <c r="H30" s="48">
        <f t="shared" si="3"/>
        <v>6.9999999999999993E-2</v>
      </c>
      <c r="I30" s="47">
        <f t="shared" si="4"/>
        <v>0.23830702500000001</v>
      </c>
    </row>
    <row r="31" spans="1:9" x14ac:dyDescent="0.25">
      <c r="A31" s="47">
        <f t="shared" si="0"/>
        <v>29</v>
      </c>
      <c r="B31" s="47">
        <f t="shared" si="1"/>
        <v>62.8</v>
      </c>
      <c r="C31" s="47" t="s">
        <v>76</v>
      </c>
      <c r="D31" s="47">
        <v>4</v>
      </c>
      <c r="E31" s="47">
        <v>1</v>
      </c>
      <c r="F31" s="47">
        <v>95.183459999999997</v>
      </c>
      <c r="G31" s="48">
        <f t="shared" si="2"/>
        <v>0.32000000000000006</v>
      </c>
      <c r="H31" s="48">
        <f t="shared" si="3"/>
        <v>6.9999999999999993E-2</v>
      </c>
      <c r="I31" s="47">
        <f t="shared" si="4"/>
        <v>0.23795864999999999</v>
      </c>
    </row>
    <row r="32" spans="1:9" x14ac:dyDescent="0.25">
      <c r="A32" s="47">
        <f t="shared" si="0"/>
        <v>31</v>
      </c>
      <c r="B32" s="47">
        <f t="shared" si="1"/>
        <v>62.7</v>
      </c>
      <c r="C32" s="47" t="s">
        <v>109</v>
      </c>
      <c r="D32" s="47">
        <v>4</v>
      </c>
      <c r="E32" s="47">
        <v>1</v>
      </c>
      <c r="F32" s="47">
        <v>94.839359999999999</v>
      </c>
      <c r="G32" s="48">
        <f t="shared" si="2"/>
        <v>0.32000000000000006</v>
      </c>
      <c r="H32" s="48">
        <f t="shared" si="3"/>
        <v>6.9999999999999993E-2</v>
      </c>
      <c r="I32" s="47">
        <f t="shared" si="4"/>
        <v>0.23709839999999999</v>
      </c>
    </row>
    <row r="33" spans="1:9" x14ac:dyDescent="0.25">
      <c r="A33" s="47">
        <f t="shared" si="0"/>
        <v>31</v>
      </c>
      <c r="B33" s="47">
        <f t="shared" si="1"/>
        <v>62.7</v>
      </c>
      <c r="C33" s="47" t="s">
        <v>54</v>
      </c>
      <c r="D33" s="47">
        <v>4</v>
      </c>
      <c r="E33" s="47">
        <v>1</v>
      </c>
      <c r="F33" s="47">
        <v>94.839359999999999</v>
      </c>
      <c r="G33" s="48">
        <f t="shared" si="2"/>
        <v>0.32000000000000006</v>
      </c>
      <c r="H33" s="48">
        <f t="shared" si="3"/>
        <v>6.9999999999999993E-2</v>
      </c>
      <c r="I33" s="47">
        <f t="shared" si="4"/>
        <v>0.23709839999999999</v>
      </c>
    </row>
    <row r="34" spans="1:9" x14ac:dyDescent="0.25">
      <c r="A34" s="47">
        <f t="shared" ref="A34:A65" si="5">RANK(B34,B:B)</f>
        <v>33</v>
      </c>
      <c r="B34" s="47">
        <f t="shared" ref="B34:B69" si="6">ROUND((SUM(G34,H34,I34)*100),1)</f>
        <v>62.1</v>
      </c>
      <c r="C34" s="47" t="s">
        <v>81</v>
      </c>
      <c r="D34" s="47">
        <v>4</v>
      </c>
      <c r="E34" s="47">
        <v>1</v>
      </c>
      <c r="F34" s="47">
        <v>92.250829999999993</v>
      </c>
      <c r="G34" s="48">
        <f t="shared" ref="G34:G69" si="7">(D34/5)*0.4</f>
        <v>0.32000000000000006</v>
      </c>
      <c r="H34" s="48">
        <f t="shared" ref="H34:H69" si="8">(E34/5)*0.35</f>
        <v>6.9999999999999993E-2</v>
      </c>
      <c r="I34" s="47">
        <f t="shared" ref="I34:I69" si="9">(F34/100)*0.25</f>
        <v>0.23062707499999999</v>
      </c>
    </row>
    <row r="35" spans="1:9" x14ac:dyDescent="0.25">
      <c r="A35" s="47">
        <f t="shared" si="5"/>
        <v>34</v>
      </c>
      <c r="B35" s="47">
        <f t="shared" si="6"/>
        <v>62</v>
      </c>
      <c r="C35" s="47" t="s">
        <v>70</v>
      </c>
      <c r="D35" s="47">
        <v>4</v>
      </c>
      <c r="E35" s="47">
        <v>1</v>
      </c>
      <c r="F35" s="47">
        <v>91.885019999999997</v>
      </c>
      <c r="G35" s="48">
        <f t="shared" si="7"/>
        <v>0.32000000000000006</v>
      </c>
      <c r="H35" s="48">
        <f t="shared" si="8"/>
        <v>6.9999999999999993E-2</v>
      </c>
      <c r="I35" s="47">
        <f t="shared" si="9"/>
        <v>0.22971254999999999</v>
      </c>
    </row>
    <row r="36" spans="1:9" x14ac:dyDescent="0.25">
      <c r="A36" s="47">
        <f t="shared" si="5"/>
        <v>35</v>
      </c>
      <c r="B36" s="47">
        <f t="shared" si="6"/>
        <v>61.9</v>
      </c>
      <c r="C36" s="47" t="s">
        <v>83</v>
      </c>
      <c r="D36" s="47">
        <v>4</v>
      </c>
      <c r="E36" s="47">
        <v>1</v>
      </c>
      <c r="F36" s="47">
        <v>91.763080000000002</v>
      </c>
      <c r="G36" s="48">
        <f t="shared" si="7"/>
        <v>0.32000000000000006</v>
      </c>
      <c r="H36" s="48">
        <f t="shared" si="8"/>
        <v>6.9999999999999993E-2</v>
      </c>
      <c r="I36" s="47">
        <f t="shared" si="9"/>
        <v>0.22940769999999999</v>
      </c>
    </row>
    <row r="37" spans="1:9" x14ac:dyDescent="0.25">
      <c r="A37" s="47">
        <f t="shared" si="5"/>
        <v>36</v>
      </c>
      <c r="B37" s="47">
        <f t="shared" si="6"/>
        <v>61.2</v>
      </c>
      <c r="C37" s="47" t="s">
        <v>129</v>
      </c>
      <c r="D37" s="47">
        <v>3</v>
      </c>
      <c r="E37" s="47">
        <v>2</v>
      </c>
      <c r="F37" s="47">
        <v>92.890559999999994</v>
      </c>
      <c r="G37" s="48">
        <f t="shared" si="7"/>
        <v>0.24</v>
      </c>
      <c r="H37" s="48">
        <f t="shared" si="8"/>
        <v>0.13999999999999999</v>
      </c>
      <c r="I37" s="47">
        <f t="shared" si="9"/>
        <v>0.23222639999999997</v>
      </c>
    </row>
    <row r="38" spans="1:9" x14ac:dyDescent="0.25">
      <c r="A38" s="47">
        <f t="shared" si="5"/>
        <v>37</v>
      </c>
      <c r="B38" s="47">
        <f t="shared" si="6"/>
        <v>61.1</v>
      </c>
      <c r="C38" s="47" t="s">
        <v>133</v>
      </c>
      <c r="D38" s="47">
        <v>3</v>
      </c>
      <c r="E38" s="47">
        <v>2</v>
      </c>
      <c r="F38" s="47">
        <v>92.250829999999993</v>
      </c>
      <c r="G38" s="48">
        <f t="shared" si="7"/>
        <v>0.24</v>
      </c>
      <c r="H38" s="48">
        <f t="shared" si="8"/>
        <v>0.13999999999999999</v>
      </c>
      <c r="I38" s="47">
        <f t="shared" si="9"/>
        <v>0.23062707499999999</v>
      </c>
    </row>
    <row r="39" spans="1:9" x14ac:dyDescent="0.25">
      <c r="A39" s="47">
        <f t="shared" si="5"/>
        <v>37</v>
      </c>
      <c r="B39" s="47">
        <f t="shared" si="6"/>
        <v>61.1</v>
      </c>
      <c r="C39" s="47" t="s">
        <v>122</v>
      </c>
      <c r="D39" s="47">
        <v>3</v>
      </c>
      <c r="E39" s="47">
        <v>2</v>
      </c>
      <c r="F39" s="47">
        <v>92.250829999999993</v>
      </c>
      <c r="G39" s="48">
        <f t="shared" si="7"/>
        <v>0.24</v>
      </c>
      <c r="H39" s="48">
        <f t="shared" si="8"/>
        <v>0.13999999999999999</v>
      </c>
      <c r="I39" s="47">
        <f t="shared" si="9"/>
        <v>0.23062707499999999</v>
      </c>
    </row>
    <row r="40" spans="1:9" x14ac:dyDescent="0.25">
      <c r="A40" s="47">
        <f t="shared" si="5"/>
        <v>39</v>
      </c>
      <c r="B40" s="47">
        <f t="shared" si="6"/>
        <v>60.9</v>
      </c>
      <c r="C40" s="47" t="s">
        <v>132</v>
      </c>
      <c r="D40" s="47">
        <v>3</v>
      </c>
      <c r="E40" s="47">
        <v>2</v>
      </c>
      <c r="F40" s="47">
        <v>91.641139999999993</v>
      </c>
      <c r="G40" s="48">
        <f t="shared" si="7"/>
        <v>0.24</v>
      </c>
      <c r="H40" s="48">
        <f t="shared" si="8"/>
        <v>0.13999999999999999</v>
      </c>
      <c r="I40" s="47">
        <f t="shared" si="9"/>
        <v>0.22910284999999997</v>
      </c>
    </row>
    <row r="41" spans="1:9" x14ac:dyDescent="0.25">
      <c r="A41" s="47">
        <f t="shared" si="5"/>
        <v>39</v>
      </c>
      <c r="B41" s="47">
        <f t="shared" si="6"/>
        <v>60.9</v>
      </c>
      <c r="C41" s="47" t="s">
        <v>124</v>
      </c>
      <c r="D41" s="47">
        <v>3</v>
      </c>
      <c r="E41" s="47">
        <v>2</v>
      </c>
      <c r="F41" s="47">
        <v>91.496989999999997</v>
      </c>
      <c r="G41" s="48">
        <f t="shared" si="7"/>
        <v>0.24</v>
      </c>
      <c r="H41" s="48">
        <f t="shared" si="8"/>
        <v>0.13999999999999999</v>
      </c>
      <c r="I41" s="47">
        <f t="shared" si="9"/>
        <v>0.228742475</v>
      </c>
    </row>
    <row r="42" spans="1:9" x14ac:dyDescent="0.25">
      <c r="A42" s="47">
        <f t="shared" si="5"/>
        <v>41</v>
      </c>
      <c r="B42" s="47">
        <f t="shared" si="6"/>
        <v>60.7</v>
      </c>
      <c r="C42" s="47" t="s">
        <v>125</v>
      </c>
      <c r="D42" s="47">
        <v>3</v>
      </c>
      <c r="E42" s="47">
        <v>2</v>
      </c>
      <c r="F42" s="47">
        <v>90.626009999999994</v>
      </c>
      <c r="G42" s="48">
        <f t="shared" si="7"/>
        <v>0.24</v>
      </c>
      <c r="H42" s="48">
        <f t="shared" si="8"/>
        <v>0.13999999999999999</v>
      </c>
      <c r="I42" s="47">
        <f t="shared" si="9"/>
        <v>0.22656502499999998</v>
      </c>
    </row>
    <row r="43" spans="1:9" x14ac:dyDescent="0.25">
      <c r="A43" s="47">
        <f t="shared" si="5"/>
        <v>42</v>
      </c>
      <c r="B43" s="47">
        <f t="shared" si="6"/>
        <v>60.6</v>
      </c>
      <c r="C43" s="47" t="s">
        <v>137</v>
      </c>
      <c r="D43" s="47">
        <v>3</v>
      </c>
      <c r="E43" s="47">
        <v>2</v>
      </c>
      <c r="F43" s="47">
        <v>90.397379999999998</v>
      </c>
      <c r="G43" s="48">
        <f t="shared" si="7"/>
        <v>0.24</v>
      </c>
      <c r="H43" s="48">
        <f t="shared" si="8"/>
        <v>0.13999999999999999</v>
      </c>
      <c r="I43" s="47">
        <f t="shared" si="9"/>
        <v>0.22599344999999998</v>
      </c>
    </row>
    <row r="44" spans="1:9" x14ac:dyDescent="0.25">
      <c r="A44" s="47">
        <f t="shared" si="5"/>
        <v>43</v>
      </c>
      <c r="B44" s="47">
        <f t="shared" si="6"/>
        <v>60.1</v>
      </c>
      <c r="C44" s="47" t="s">
        <v>136</v>
      </c>
      <c r="D44" s="47">
        <v>3</v>
      </c>
      <c r="E44" s="47">
        <v>2</v>
      </c>
      <c r="F44" s="47">
        <v>88.307019999999994</v>
      </c>
      <c r="G44" s="48">
        <f t="shared" si="7"/>
        <v>0.24</v>
      </c>
      <c r="H44" s="48">
        <f t="shared" si="8"/>
        <v>0.13999999999999999</v>
      </c>
      <c r="I44" s="47">
        <f t="shared" si="9"/>
        <v>0.22076754999999998</v>
      </c>
    </row>
    <row r="45" spans="1:9" x14ac:dyDescent="0.25">
      <c r="A45" s="47">
        <f t="shared" si="5"/>
        <v>44</v>
      </c>
      <c r="B45" s="47">
        <f t="shared" si="6"/>
        <v>55</v>
      </c>
      <c r="C45" s="47" t="s">
        <v>91</v>
      </c>
      <c r="D45" s="47">
        <v>3</v>
      </c>
      <c r="E45" s="47">
        <v>1</v>
      </c>
      <c r="F45" s="47">
        <v>95.880240000000001</v>
      </c>
      <c r="G45" s="48">
        <f t="shared" si="7"/>
        <v>0.24</v>
      </c>
      <c r="H45" s="48">
        <f t="shared" si="8"/>
        <v>6.9999999999999993E-2</v>
      </c>
      <c r="I45" s="47">
        <f t="shared" si="9"/>
        <v>0.23970060000000001</v>
      </c>
    </row>
    <row r="46" spans="1:9" x14ac:dyDescent="0.25">
      <c r="A46" s="47">
        <f t="shared" si="5"/>
        <v>45</v>
      </c>
      <c r="B46" s="47">
        <f t="shared" si="6"/>
        <v>53.9</v>
      </c>
      <c r="C46" s="47" t="s">
        <v>87</v>
      </c>
      <c r="D46" s="47">
        <v>2</v>
      </c>
      <c r="E46" s="47">
        <v>2</v>
      </c>
      <c r="F46" s="47">
        <v>95.704970000000003</v>
      </c>
      <c r="G46" s="48">
        <f t="shared" si="7"/>
        <v>0.16000000000000003</v>
      </c>
      <c r="H46" s="48">
        <f t="shared" si="8"/>
        <v>0.13999999999999999</v>
      </c>
      <c r="I46" s="47">
        <f t="shared" si="9"/>
        <v>0.239262425</v>
      </c>
    </row>
    <row r="47" spans="1:9" x14ac:dyDescent="0.25">
      <c r="A47" s="47">
        <f t="shared" si="5"/>
        <v>46</v>
      </c>
      <c r="B47" s="47">
        <f t="shared" si="6"/>
        <v>53.8</v>
      </c>
      <c r="C47" s="47" t="s">
        <v>89</v>
      </c>
      <c r="D47" s="47">
        <v>2</v>
      </c>
      <c r="E47" s="47">
        <v>2</v>
      </c>
      <c r="F47" s="47">
        <v>95.019440000000003</v>
      </c>
      <c r="G47" s="48">
        <f t="shared" si="7"/>
        <v>0.16000000000000003</v>
      </c>
      <c r="H47" s="48">
        <f t="shared" si="8"/>
        <v>0.13999999999999999</v>
      </c>
      <c r="I47" s="47">
        <f t="shared" si="9"/>
        <v>0.2375486</v>
      </c>
    </row>
    <row r="48" spans="1:9" x14ac:dyDescent="0.25">
      <c r="A48" s="47">
        <f t="shared" si="5"/>
        <v>47</v>
      </c>
      <c r="B48" s="47">
        <f t="shared" si="6"/>
        <v>52.8</v>
      </c>
      <c r="C48" s="47" t="s">
        <v>108</v>
      </c>
      <c r="D48" s="47">
        <v>2</v>
      </c>
      <c r="E48" s="47">
        <v>2</v>
      </c>
      <c r="F48" s="47">
        <v>91.322779999999995</v>
      </c>
      <c r="G48" s="48">
        <f t="shared" si="7"/>
        <v>0.16000000000000003</v>
      </c>
      <c r="H48" s="48">
        <f t="shared" si="8"/>
        <v>0.13999999999999999</v>
      </c>
      <c r="I48" s="47">
        <f t="shared" si="9"/>
        <v>0.22830694999999998</v>
      </c>
    </row>
    <row r="49" spans="1:9" x14ac:dyDescent="0.25">
      <c r="A49" s="47">
        <f t="shared" si="5"/>
        <v>48</v>
      </c>
      <c r="B49" s="47">
        <f t="shared" si="6"/>
        <v>47.3</v>
      </c>
      <c r="C49" s="47" t="s">
        <v>178</v>
      </c>
      <c r="D49" s="47">
        <v>2</v>
      </c>
      <c r="E49" s="47">
        <v>1</v>
      </c>
      <c r="F49" s="47">
        <v>97.273529999999994</v>
      </c>
      <c r="G49" s="48">
        <f t="shared" si="7"/>
        <v>0.16000000000000003</v>
      </c>
      <c r="H49" s="48">
        <f t="shared" si="8"/>
        <v>6.9999999999999993E-2</v>
      </c>
      <c r="I49" s="47">
        <f t="shared" si="9"/>
        <v>0.24318382499999999</v>
      </c>
    </row>
    <row r="50" spans="1:9" x14ac:dyDescent="0.25">
      <c r="A50" s="47">
        <f t="shared" si="5"/>
        <v>49</v>
      </c>
      <c r="B50" s="47">
        <f t="shared" si="6"/>
        <v>47</v>
      </c>
      <c r="C50" s="47" t="s">
        <v>68</v>
      </c>
      <c r="D50" s="47">
        <v>2</v>
      </c>
      <c r="E50" s="47">
        <v>1</v>
      </c>
      <c r="F50" s="47">
        <v>96.1524</v>
      </c>
      <c r="G50" s="48">
        <f t="shared" si="7"/>
        <v>0.16000000000000003</v>
      </c>
      <c r="H50" s="48">
        <f t="shared" si="8"/>
        <v>6.9999999999999993E-2</v>
      </c>
      <c r="I50" s="47">
        <f t="shared" si="9"/>
        <v>0.24038100000000001</v>
      </c>
    </row>
    <row r="51" spans="1:9" x14ac:dyDescent="0.25">
      <c r="A51" s="47">
        <f t="shared" si="5"/>
        <v>50</v>
      </c>
      <c r="B51" s="47">
        <f t="shared" si="6"/>
        <v>46.7</v>
      </c>
      <c r="C51" s="47" t="s">
        <v>58</v>
      </c>
      <c r="D51" s="47">
        <v>2</v>
      </c>
      <c r="E51" s="47">
        <v>1</v>
      </c>
      <c r="F51" s="47">
        <v>94.839359999999999</v>
      </c>
      <c r="G51" s="48">
        <f t="shared" si="7"/>
        <v>0.16000000000000003</v>
      </c>
      <c r="H51" s="48">
        <f t="shared" si="8"/>
        <v>6.9999999999999993E-2</v>
      </c>
      <c r="I51" s="47">
        <f t="shared" si="9"/>
        <v>0.23709839999999999</v>
      </c>
    </row>
    <row r="52" spans="1:9" x14ac:dyDescent="0.25">
      <c r="A52" s="47">
        <f t="shared" si="5"/>
        <v>51</v>
      </c>
      <c r="B52" s="47">
        <f t="shared" si="6"/>
        <v>46.2</v>
      </c>
      <c r="C52" s="47" t="s">
        <v>62</v>
      </c>
      <c r="D52" s="47">
        <v>1</v>
      </c>
      <c r="E52" s="47">
        <v>2</v>
      </c>
      <c r="F52" s="47">
        <v>96.852459999999994</v>
      </c>
      <c r="G52" s="48">
        <f t="shared" si="7"/>
        <v>8.0000000000000016E-2</v>
      </c>
      <c r="H52" s="48">
        <f t="shared" si="8"/>
        <v>0.13999999999999999</v>
      </c>
      <c r="I52" s="47">
        <f t="shared" si="9"/>
        <v>0.24213114999999999</v>
      </c>
    </row>
    <row r="53" spans="1:9" x14ac:dyDescent="0.25">
      <c r="A53" s="47">
        <f t="shared" si="5"/>
        <v>52</v>
      </c>
      <c r="B53" s="47">
        <f t="shared" si="6"/>
        <v>45.8</v>
      </c>
      <c r="C53" s="47" t="s">
        <v>121</v>
      </c>
      <c r="D53" s="47">
        <v>2</v>
      </c>
      <c r="E53" s="47">
        <v>1</v>
      </c>
      <c r="F53" s="47">
        <v>91.007019999999997</v>
      </c>
      <c r="G53" s="48">
        <f t="shared" si="7"/>
        <v>0.16000000000000003</v>
      </c>
      <c r="H53" s="48">
        <f t="shared" si="8"/>
        <v>6.9999999999999993E-2</v>
      </c>
      <c r="I53" s="47">
        <f t="shared" si="9"/>
        <v>0.22751754999999999</v>
      </c>
    </row>
    <row r="54" spans="1:9" x14ac:dyDescent="0.25">
      <c r="A54" s="47">
        <f t="shared" si="5"/>
        <v>53</v>
      </c>
      <c r="B54" s="47">
        <f t="shared" si="6"/>
        <v>45.7</v>
      </c>
      <c r="C54" s="47" t="s">
        <v>65</v>
      </c>
      <c r="D54" s="47">
        <v>1</v>
      </c>
      <c r="E54" s="47">
        <v>2</v>
      </c>
      <c r="F54" s="47">
        <v>94.779520000000005</v>
      </c>
      <c r="G54" s="48">
        <f t="shared" si="7"/>
        <v>8.0000000000000016E-2</v>
      </c>
      <c r="H54" s="48">
        <f t="shared" si="8"/>
        <v>0.13999999999999999</v>
      </c>
      <c r="I54" s="47">
        <f t="shared" si="9"/>
        <v>0.23694880000000001</v>
      </c>
    </row>
    <row r="55" spans="1:9" x14ac:dyDescent="0.25">
      <c r="A55" s="47">
        <f t="shared" si="5"/>
        <v>54</v>
      </c>
      <c r="B55" s="47">
        <f t="shared" si="6"/>
        <v>38.1</v>
      </c>
      <c r="C55" s="47" t="s">
        <v>110</v>
      </c>
      <c r="D55" s="47">
        <v>1</v>
      </c>
      <c r="E55" s="47">
        <v>2</v>
      </c>
      <c r="F55" s="47">
        <v>64.452809999999999</v>
      </c>
      <c r="G55" s="48">
        <f t="shared" si="7"/>
        <v>8.0000000000000016E-2</v>
      </c>
      <c r="H55" s="48">
        <f t="shared" si="8"/>
        <v>0.13999999999999999</v>
      </c>
      <c r="I55" s="47">
        <f t="shared" si="9"/>
        <v>0.16113202500000001</v>
      </c>
    </row>
    <row r="56" spans="1:9" x14ac:dyDescent="0.25">
      <c r="A56" s="47">
        <f t="shared" si="5"/>
        <v>55</v>
      </c>
      <c r="B56" s="47">
        <f t="shared" si="6"/>
        <v>37.4</v>
      </c>
      <c r="C56" s="47" t="s">
        <v>105</v>
      </c>
      <c r="D56" s="47">
        <v>2</v>
      </c>
      <c r="E56" s="47">
        <v>1</v>
      </c>
      <c r="F56" s="47">
        <v>57.484940000000002</v>
      </c>
      <c r="G56" s="48">
        <f t="shared" si="7"/>
        <v>0.16000000000000003</v>
      </c>
      <c r="H56" s="48">
        <f t="shared" si="8"/>
        <v>6.9999999999999993E-2</v>
      </c>
      <c r="I56" s="47">
        <f t="shared" si="9"/>
        <v>0.14371235000000002</v>
      </c>
    </row>
    <row r="57" spans="1:9" x14ac:dyDescent="0.25">
      <c r="A57" s="47">
        <f t="shared" si="5"/>
        <v>56</v>
      </c>
      <c r="B57" s="47">
        <f t="shared" si="6"/>
        <v>36.200000000000003</v>
      </c>
      <c r="C57" s="47" t="s">
        <v>84</v>
      </c>
      <c r="D57" s="47">
        <v>1</v>
      </c>
      <c r="E57" s="47">
        <v>2</v>
      </c>
      <c r="F57" s="47">
        <v>56.613950000000003</v>
      </c>
      <c r="G57" s="48">
        <f t="shared" si="7"/>
        <v>8.0000000000000016E-2</v>
      </c>
      <c r="H57" s="48">
        <f t="shared" si="8"/>
        <v>0.13999999999999999</v>
      </c>
      <c r="I57" s="47">
        <f t="shared" si="9"/>
        <v>0.141534875</v>
      </c>
    </row>
    <row r="58" spans="1:9" x14ac:dyDescent="0.25">
      <c r="A58" s="47">
        <f t="shared" si="5"/>
        <v>57</v>
      </c>
      <c r="B58" s="47">
        <f t="shared" si="6"/>
        <v>35</v>
      </c>
      <c r="C58" s="47" t="s">
        <v>214</v>
      </c>
      <c r="D58" s="47">
        <v>1</v>
      </c>
      <c r="E58" s="47">
        <v>1</v>
      </c>
      <c r="F58" s="47">
        <v>80.130520000000004</v>
      </c>
      <c r="G58" s="48">
        <f t="shared" si="7"/>
        <v>8.0000000000000016E-2</v>
      </c>
      <c r="H58" s="48">
        <f t="shared" si="8"/>
        <v>6.9999999999999993E-2</v>
      </c>
      <c r="I58" s="47">
        <f t="shared" si="9"/>
        <v>0.20032630000000001</v>
      </c>
    </row>
    <row r="59" spans="1:9" x14ac:dyDescent="0.25">
      <c r="A59" s="47">
        <f t="shared" si="5"/>
        <v>58</v>
      </c>
      <c r="B59" s="47">
        <f t="shared" si="6"/>
        <v>34.4</v>
      </c>
      <c r="C59" s="47" t="s">
        <v>61</v>
      </c>
      <c r="D59" s="47">
        <v>1</v>
      </c>
      <c r="E59" s="47">
        <v>1</v>
      </c>
      <c r="F59" s="47">
        <v>77.517570000000006</v>
      </c>
      <c r="G59" s="48">
        <f t="shared" si="7"/>
        <v>8.0000000000000016E-2</v>
      </c>
      <c r="H59" s="48">
        <f t="shared" si="8"/>
        <v>6.9999999999999993E-2</v>
      </c>
      <c r="I59" s="47">
        <f t="shared" si="9"/>
        <v>0.19379392500000001</v>
      </c>
    </row>
    <row r="60" spans="1:9" x14ac:dyDescent="0.25">
      <c r="A60" s="47">
        <f t="shared" si="5"/>
        <v>59</v>
      </c>
      <c r="B60" s="47">
        <f t="shared" si="6"/>
        <v>33.700000000000003</v>
      </c>
      <c r="C60" s="47" t="s">
        <v>80</v>
      </c>
      <c r="D60" s="47">
        <v>1</v>
      </c>
      <c r="E60" s="47">
        <v>1</v>
      </c>
      <c r="F60" s="47">
        <v>74.904619999999994</v>
      </c>
      <c r="G60" s="48">
        <f t="shared" si="7"/>
        <v>8.0000000000000016E-2</v>
      </c>
      <c r="H60" s="48">
        <f t="shared" si="8"/>
        <v>6.9999999999999993E-2</v>
      </c>
      <c r="I60" s="47">
        <f t="shared" si="9"/>
        <v>0.18726155</v>
      </c>
    </row>
    <row r="61" spans="1:9" x14ac:dyDescent="0.25">
      <c r="A61" s="47">
        <f t="shared" si="5"/>
        <v>60</v>
      </c>
      <c r="B61" s="47">
        <f t="shared" si="6"/>
        <v>32.9</v>
      </c>
      <c r="C61" s="47" t="s">
        <v>72</v>
      </c>
      <c r="D61" s="47">
        <v>1</v>
      </c>
      <c r="E61" s="47">
        <v>1</v>
      </c>
      <c r="F61" s="47">
        <v>71.420680000000004</v>
      </c>
      <c r="G61" s="48">
        <f t="shared" si="7"/>
        <v>8.0000000000000016E-2</v>
      </c>
      <c r="H61" s="48">
        <f t="shared" si="8"/>
        <v>6.9999999999999993E-2</v>
      </c>
      <c r="I61" s="47">
        <f t="shared" si="9"/>
        <v>0.17855170000000001</v>
      </c>
    </row>
    <row r="62" spans="1:9" x14ac:dyDescent="0.25">
      <c r="A62" s="47">
        <f t="shared" si="5"/>
        <v>61</v>
      </c>
      <c r="B62" s="47">
        <f t="shared" si="6"/>
        <v>32.700000000000003</v>
      </c>
      <c r="C62" s="47" t="s">
        <v>95</v>
      </c>
      <c r="D62" s="47">
        <v>1</v>
      </c>
      <c r="E62" s="47">
        <v>2</v>
      </c>
      <c r="F62" s="47">
        <v>42.67821</v>
      </c>
      <c r="G62" s="48">
        <f t="shared" si="7"/>
        <v>8.0000000000000016E-2</v>
      </c>
      <c r="H62" s="48">
        <f t="shared" si="8"/>
        <v>0.13999999999999999</v>
      </c>
      <c r="I62" s="47">
        <f t="shared" si="9"/>
        <v>0.106695525</v>
      </c>
    </row>
    <row r="63" spans="1:9" x14ac:dyDescent="0.25">
      <c r="A63" s="47">
        <f t="shared" si="5"/>
        <v>62</v>
      </c>
      <c r="B63" s="47">
        <f t="shared" si="6"/>
        <v>32.200000000000003</v>
      </c>
      <c r="C63" s="47" t="s">
        <v>166</v>
      </c>
      <c r="D63" s="47">
        <v>1</v>
      </c>
      <c r="E63" s="47">
        <v>1</v>
      </c>
      <c r="F63" s="47">
        <v>68.807730000000006</v>
      </c>
      <c r="G63" s="48">
        <f t="shared" si="7"/>
        <v>8.0000000000000016E-2</v>
      </c>
      <c r="H63" s="48">
        <f t="shared" si="8"/>
        <v>6.9999999999999993E-2</v>
      </c>
      <c r="I63" s="47">
        <f t="shared" si="9"/>
        <v>0.17201932500000003</v>
      </c>
    </row>
    <row r="64" spans="1:9" x14ac:dyDescent="0.25">
      <c r="A64" s="47">
        <f t="shared" si="5"/>
        <v>62</v>
      </c>
      <c r="B64" s="47">
        <f t="shared" si="6"/>
        <v>32.200000000000003</v>
      </c>
      <c r="C64" s="47" t="s">
        <v>88</v>
      </c>
      <c r="D64" s="47">
        <v>1</v>
      </c>
      <c r="E64" s="47">
        <v>2</v>
      </c>
      <c r="F64" s="47">
        <v>40.936239999999998</v>
      </c>
      <c r="G64" s="48">
        <f t="shared" si="7"/>
        <v>8.0000000000000016E-2</v>
      </c>
      <c r="H64" s="48">
        <f t="shared" si="8"/>
        <v>0.13999999999999999</v>
      </c>
      <c r="I64" s="47">
        <f t="shared" si="9"/>
        <v>0.10234059999999999</v>
      </c>
    </row>
    <row r="65" spans="1:9" x14ac:dyDescent="0.25">
      <c r="A65" s="47">
        <f t="shared" si="5"/>
        <v>64</v>
      </c>
      <c r="B65" s="47">
        <f t="shared" si="6"/>
        <v>32</v>
      </c>
      <c r="C65" s="47" t="s">
        <v>103</v>
      </c>
      <c r="D65" s="47">
        <v>1</v>
      </c>
      <c r="E65" s="47">
        <v>1</v>
      </c>
      <c r="F65" s="47">
        <v>67.93674</v>
      </c>
      <c r="G65" s="48">
        <f t="shared" si="7"/>
        <v>8.0000000000000016E-2</v>
      </c>
      <c r="H65" s="48">
        <f t="shared" si="8"/>
        <v>6.9999999999999993E-2</v>
      </c>
      <c r="I65" s="47">
        <f t="shared" si="9"/>
        <v>0.16984184999999999</v>
      </c>
    </row>
    <row r="66" spans="1:9" x14ac:dyDescent="0.25">
      <c r="A66" s="47">
        <f t="shared" ref="A66:A69" si="10">RANK(B66,B:B)</f>
        <v>65</v>
      </c>
      <c r="B66" s="47">
        <f t="shared" si="6"/>
        <v>31.6</v>
      </c>
      <c r="C66" s="47" t="s">
        <v>97</v>
      </c>
      <c r="D66" s="47">
        <v>1</v>
      </c>
      <c r="E66" s="47">
        <v>2</v>
      </c>
      <c r="F66" s="47">
        <v>38.32329</v>
      </c>
      <c r="G66" s="48">
        <f t="shared" si="7"/>
        <v>8.0000000000000016E-2</v>
      </c>
      <c r="H66" s="48">
        <f t="shared" si="8"/>
        <v>0.13999999999999999</v>
      </c>
      <c r="I66" s="47">
        <f t="shared" si="9"/>
        <v>9.5808224999999997E-2</v>
      </c>
    </row>
    <row r="67" spans="1:9" x14ac:dyDescent="0.25">
      <c r="A67" s="47">
        <f t="shared" si="10"/>
        <v>66</v>
      </c>
      <c r="B67" s="47">
        <f t="shared" si="6"/>
        <v>31.3</v>
      </c>
      <c r="C67" s="47" t="s">
        <v>102</v>
      </c>
      <c r="D67" s="47">
        <v>1</v>
      </c>
      <c r="E67" s="47">
        <v>1</v>
      </c>
      <c r="F67" s="47">
        <v>65.323790000000002</v>
      </c>
      <c r="G67" s="48">
        <f t="shared" si="7"/>
        <v>8.0000000000000016E-2</v>
      </c>
      <c r="H67" s="48">
        <f t="shared" si="8"/>
        <v>6.9999999999999993E-2</v>
      </c>
      <c r="I67" s="47">
        <f t="shared" si="9"/>
        <v>0.16330947500000001</v>
      </c>
    </row>
    <row r="68" spans="1:9" x14ac:dyDescent="0.25">
      <c r="A68" s="47">
        <f t="shared" si="10"/>
        <v>67</v>
      </c>
      <c r="B68" s="47">
        <f t="shared" si="6"/>
        <v>30.1</v>
      </c>
      <c r="C68" s="47" t="s">
        <v>67</v>
      </c>
      <c r="D68" s="47">
        <v>1</v>
      </c>
      <c r="E68" s="47">
        <v>2</v>
      </c>
      <c r="F68" s="47">
        <v>32.226410000000001</v>
      </c>
      <c r="G68" s="48">
        <f t="shared" si="7"/>
        <v>8.0000000000000016E-2</v>
      </c>
      <c r="H68" s="48">
        <f t="shared" si="8"/>
        <v>0.13999999999999999</v>
      </c>
      <c r="I68" s="47">
        <f t="shared" si="9"/>
        <v>8.0566024999999999E-2</v>
      </c>
    </row>
    <row r="69" spans="1:9" x14ac:dyDescent="0.25">
      <c r="A69" s="47">
        <f t="shared" si="10"/>
        <v>68</v>
      </c>
      <c r="B69" s="47">
        <f t="shared" si="6"/>
        <v>25.9</v>
      </c>
      <c r="C69" s="47" t="s">
        <v>93</v>
      </c>
      <c r="D69" s="47">
        <v>1</v>
      </c>
      <c r="E69" s="47">
        <v>1</v>
      </c>
      <c r="F69" s="47">
        <v>43.549190000000003</v>
      </c>
      <c r="G69" s="48">
        <f t="shared" si="7"/>
        <v>8.0000000000000016E-2</v>
      </c>
      <c r="H69" s="48">
        <f t="shared" si="8"/>
        <v>6.9999999999999993E-2</v>
      </c>
      <c r="I69" s="47">
        <f t="shared" si="9"/>
        <v>0.10887297500000001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454D3-A5E3-4050-9E47-948471FD29DD}">
  <dimension ref="A1:I31"/>
  <sheetViews>
    <sheetView workbookViewId="0">
      <selection activeCell="C19" sqref="C19"/>
    </sheetView>
  </sheetViews>
  <sheetFormatPr defaultRowHeight="15" x14ac:dyDescent="0.25"/>
  <cols>
    <col min="1" max="1" width="10.85546875" bestFit="1" customWidth="1"/>
    <col min="2" max="2" width="13.28515625" bestFit="1" customWidth="1"/>
    <col min="3" max="3" width="17.42578125" bestFit="1" customWidth="1"/>
    <col min="4" max="4" width="17.5703125" bestFit="1" customWidth="1"/>
    <col min="5" max="5" width="13.7109375" bestFit="1" customWidth="1"/>
    <col min="6" max="6" width="14.85546875" bestFit="1" customWidth="1"/>
    <col min="7" max="7" width="17.5703125" bestFit="1" customWidth="1"/>
    <col min="8" max="8" width="13.7109375" bestFit="1" customWidth="1"/>
    <col min="9" max="9" width="11.42578125" bestFit="1" customWidth="1"/>
  </cols>
  <sheetData>
    <row r="1" spans="1:9" ht="51.75" x14ac:dyDescent="0.25">
      <c r="A1" s="31" t="s">
        <v>202</v>
      </c>
      <c r="B1" s="31" t="s">
        <v>153</v>
      </c>
      <c r="C1" s="31" t="s">
        <v>3</v>
      </c>
      <c r="D1" s="31" t="s">
        <v>5</v>
      </c>
      <c r="E1" s="31" t="s">
        <v>204</v>
      </c>
      <c r="F1" s="31" t="s">
        <v>213</v>
      </c>
      <c r="G1" s="31" t="s">
        <v>150</v>
      </c>
      <c r="H1" s="31" t="s">
        <v>151</v>
      </c>
      <c r="I1" s="31" t="s">
        <v>205</v>
      </c>
    </row>
    <row r="2" spans="1:9" x14ac:dyDescent="0.25">
      <c r="A2" s="49">
        <f t="shared" ref="A2:A29" si="0">RANK(B2,B:B)</f>
        <v>1</v>
      </c>
      <c r="B2" s="24">
        <f t="shared" ref="B2:B29" si="1">ROUND((SUM(G2,H2,I2)*100),1)</f>
        <v>91.5</v>
      </c>
      <c r="C2" s="23" t="s">
        <v>44</v>
      </c>
      <c r="D2" s="23">
        <v>5</v>
      </c>
      <c r="E2" s="23">
        <v>4</v>
      </c>
      <c r="F2" s="23">
        <v>94</v>
      </c>
      <c r="G2" s="9">
        <f t="shared" ref="G2:G29" si="2">(D2/5)*0.4</f>
        <v>0.4</v>
      </c>
      <c r="H2" s="9">
        <f t="shared" ref="H2:H29" si="3">(E2/5)*0.35</f>
        <v>0.27999999999999997</v>
      </c>
      <c r="I2" s="50">
        <f t="shared" ref="I2:I29" si="4">(F2/100)*0.25</f>
        <v>0.23499999999999999</v>
      </c>
    </row>
    <row r="3" spans="1:9" x14ac:dyDescent="0.25">
      <c r="A3" s="49">
        <f t="shared" si="0"/>
        <v>2</v>
      </c>
      <c r="B3" s="24">
        <f t="shared" si="1"/>
        <v>89.5</v>
      </c>
      <c r="C3" s="23" t="s">
        <v>45</v>
      </c>
      <c r="D3" s="23">
        <v>5</v>
      </c>
      <c r="E3" s="23">
        <v>5</v>
      </c>
      <c r="F3" s="23">
        <v>58</v>
      </c>
      <c r="G3" s="9">
        <f t="shared" si="2"/>
        <v>0.4</v>
      </c>
      <c r="H3" s="9">
        <f t="shared" si="3"/>
        <v>0.35</v>
      </c>
      <c r="I3" s="50">
        <f t="shared" si="4"/>
        <v>0.14499999999999999</v>
      </c>
    </row>
    <row r="4" spans="1:9" x14ac:dyDescent="0.25">
      <c r="A4" s="49">
        <f t="shared" si="0"/>
        <v>3</v>
      </c>
      <c r="B4" s="24">
        <f t="shared" si="1"/>
        <v>84.5</v>
      </c>
      <c r="C4" s="23" t="s">
        <v>37</v>
      </c>
      <c r="D4" s="23">
        <v>5</v>
      </c>
      <c r="E4" s="23">
        <v>3</v>
      </c>
      <c r="F4" s="23">
        <v>94</v>
      </c>
      <c r="G4" s="9">
        <f t="shared" si="2"/>
        <v>0.4</v>
      </c>
      <c r="H4" s="9">
        <f t="shared" si="3"/>
        <v>0.21</v>
      </c>
      <c r="I4" s="50">
        <f t="shared" si="4"/>
        <v>0.23499999999999999</v>
      </c>
    </row>
    <row r="5" spans="1:9" x14ac:dyDescent="0.25">
      <c r="A5" s="49">
        <f t="shared" si="0"/>
        <v>4</v>
      </c>
      <c r="B5" s="24">
        <f t="shared" si="1"/>
        <v>79</v>
      </c>
      <c r="C5" s="23" t="s">
        <v>22</v>
      </c>
      <c r="D5" s="23">
        <v>5</v>
      </c>
      <c r="E5" s="23">
        <v>3</v>
      </c>
      <c r="F5" s="23">
        <v>72</v>
      </c>
      <c r="G5" s="9">
        <f t="shared" si="2"/>
        <v>0.4</v>
      </c>
      <c r="H5" s="9">
        <f t="shared" si="3"/>
        <v>0.21</v>
      </c>
      <c r="I5" s="50">
        <f t="shared" si="4"/>
        <v>0.18</v>
      </c>
    </row>
    <row r="6" spans="1:9" x14ac:dyDescent="0.25">
      <c r="A6" s="49">
        <f t="shared" si="0"/>
        <v>5</v>
      </c>
      <c r="B6" s="24">
        <f t="shared" si="1"/>
        <v>76</v>
      </c>
      <c r="C6" s="23" t="s">
        <v>40</v>
      </c>
      <c r="D6" s="23">
        <v>4</v>
      </c>
      <c r="E6" s="23">
        <v>3</v>
      </c>
      <c r="F6" s="23">
        <v>92</v>
      </c>
      <c r="G6" s="9">
        <f t="shared" si="2"/>
        <v>0.32000000000000006</v>
      </c>
      <c r="H6" s="9">
        <f t="shared" si="3"/>
        <v>0.21</v>
      </c>
      <c r="I6" s="50">
        <f t="shared" si="4"/>
        <v>0.23</v>
      </c>
    </row>
    <row r="7" spans="1:9" x14ac:dyDescent="0.25">
      <c r="A7" s="49">
        <f t="shared" si="0"/>
        <v>6</v>
      </c>
      <c r="B7" s="24">
        <f t="shared" si="1"/>
        <v>69.8</v>
      </c>
      <c r="C7" s="23" t="s">
        <v>17</v>
      </c>
      <c r="D7" s="23">
        <v>4</v>
      </c>
      <c r="E7" s="23">
        <v>2</v>
      </c>
      <c r="F7" s="23">
        <v>95</v>
      </c>
      <c r="G7" s="9">
        <f t="shared" si="2"/>
        <v>0.32000000000000006</v>
      </c>
      <c r="H7" s="9">
        <f t="shared" si="3"/>
        <v>0.13999999999999999</v>
      </c>
      <c r="I7" s="50">
        <f t="shared" si="4"/>
        <v>0.23749999999999999</v>
      </c>
    </row>
    <row r="8" spans="1:9" x14ac:dyDescent="0.25">
      <c r="A8" s="49">
        <f t="shared" si="0"/>
        <v>7</v>
      </c>
      <c r="B8" s="24">
        <f t="shared" si="1"/>
        <v>62.5</v>
      </c>
      <c r="C8" s="23" t="s">
        <v>7</v>
      </c>
      <c r="D8" s="23">
        <v>4</v>
      </c>
      <c r="E8" s="23">
        <v>1</v>
      </c>
      <c r="F8" s="23">
        <v>94</v>
      </c>
      <c r="G8" s="9">
        <f t="shared" si="2"/>
        <v>0.32000000000000006</v>
      </c>
      <c r="H8" s="9">
        <f t="shared" si="3"/>
        <v>6.9999999999999993E-2</v>
      </c>
      <c r="I8" s="50">
        <f t="shared" si="4"/>
        <v>0.23499999999999999</v>
      </c>
    </row>
    <row r="9" spans="1:9" x14ac:dyDescent="0.25">
      <c r="A9" s="49">
        <f t="shared" si="0"/>
        <v>8</v>
      </c>
      <c r="B9" s="24">
        <f t="shared" si="1"/>
        <v>60.8</v>
      </c>
      <c r="C9" s="23" t="s">
        <v>27</v>
      </c>
      <c r="D9" s="23">
        <v>3</v>
      </c>
      <c r="E9" s="23">
        <v>2</v>
      </c>
      <c r="F9" s="23">
        <v>91</v>
      </c>
      <c r="G9" s="9">
        <f t="shared" si="2"/>
        <v>0.24</v>
      </c>
      <c r="H9" s="9">
        <f t="shared" si="3"/>
        <v>0.13999999999999999</v>
      </c>
      <c r="I9" s="50">
        <f t="shared" si="4"/>
        <v>0.22750000000000001</v>
      </c>
    </row>
    <row r="10" spans="1:9" x14ac:dyDescent="0.25">
      <c r="A10" s="49">
        <f t="shared" si="0"/>
        <v>9</v>
      </c>
      <c r="B10" s="24">
        <f t="shared" si="1"/>
        <v>55</v>
      </c>
      <c r="C10" s="23" t="s">
        <v>21</v>
      </c>
      <c r="D10" s="23">
        <v>3</v>
      </c>
      <c r="E10" s="23">
        <v>1</v>
      </c>
      <c r="F10" s="23">
        <v>96</v>
      </c>
      <c r="G10" s="9">
        <f t="shared" si="2"/>
        <v>0.24</v>
      </c>
      <c r="H10" s="9">
        <f t="shared" si="3"/>
        <v>6.9999999999999993E-2</v>
      </c>
      <c r="I10" s="50">
        <f t="shared" si="4"/>
        <v>0.24</v>
      </c>
    </row>
    <row r="11" spans="1:9" x14ac:dyDescent="0.25">
      <c r="A11" s="49">
        <f t="shared" si="0"/>
        <v>10</v>
      </c>
      <c r="B11" s="24">
        <f t="shared" si="1"/>
        <v>53.8</v>
      </c>
      <c r="C11" s="23" t="s">
        <v>18</v>
      </c>
      <c r="D11" s="23">
        <v>2</v>
      </c>
      <c r="E11" s="23">
        <v>2</v>
      </c>
      <c r="F11" s="23">
        <v>95</v>
      </c>
      <c r="G11" s="9">
        <f t="shared" si="2"/>
        <v>0.16000000000000003</v>
      </c>
      <c r="H11" s="9">
        <f t="shared" si="3"/>
        <v>0.13999999999999999</v>
      </c>
      <c r="I11" s="50">
        <f t="shared" si="4"/>
        <v>0.23749999999999999</v>
      </c>
    </row>
    <row r="12" spans="1:9" x14ac:dyDescent="0.25">
      <c r="A12" s="49">
        <f t="shared" si="0"/>
        <v>11</v>
      </c>
      <c r="B12" s="24">
        <f t="shared" si="1"/>
        <v>52.8</v>
      </c>
      <c r="C12" s="23" t="s">
        <v>35</v>
      </c>
      <c r="D12" s="23">
        <v>2</v>
      </c>
      <c r="E12" s="23">
        <v>2</v>
      </c>
      <c r="F12" s="23">
        <v>91</v>
      </c>
      <c r="G12" s="9">
        <f t="shared" si="2"/>
        <v>0.16000000000000003</v>
      </c>
      <c r="H12" s="9">
        <f t="shared" si="3"/>
        <v>0.13999999999999999</v>
      </c>
      <c r="I12" s="50">
        <f t="shared" si="4"/>
        <v>0.22750000000000001</v>
      </c>
    </row>
    <row r="13" spans="1:9" x14ac:dyDescent="0.25">
      <c r="A13" s="49">
        <f t="shared" si="0"/>
        <v>12</v>
      </c>
      <c r="B13" s="24">
        <f t="shared" si="1"/>
        <v>47.3</v>
      </c>
      <c r="C13" s="23" t="s">
        <v>8</v>
      </c>
      <c r="D13" s="23">
        <v>2</v>
      </c>
      <c r="E13" s="23">
        <v>1</v>
      </c>
      <c r="F13" s="9">
        <v>97</v>
      </c>
      <c r="G13" s="9">
        <f t="shared" si="2"/>
        <v>0.16000000000000003</v>
      </c>
      <c r="H13" s="9">
        <f t="shared" si="3"/>
        <v>6.9999999999999993E-2</v>
      </c>
      <c r="I13" s="50">
        <f t="shared" si="4"/>
        <v>0.24249999999999999</v>
      </c>
    </row>
    <row r="14" spans="1:9" x14ac:dyDescent="0.25">
      <c r="A14" s="49">
        <f t="shared" si="0"/>
        <v>13</v>
      </c>
      <c r="B14" s="24">
        <f t="shared" si="1"/>
        <v>46</v>
      </c>
      <c r="C14" s="23" t="s">
        <v>11</v>
      </c>
      <c r="D14" s="23">
        <v>1</v>
      </c>
      <c r="E14" s="23">
        <v>2</v>
      </c>
      <c r="F14" s="23">
        <v>96</v>
      </c>
      <c r="G14" s="9">
        <f t="shared" si="2"/>
        <v>8.0000000000000016E-2</v>
      </c>
      <c r="H14" s="9">
        <f t="shared" si="3"/>
        <v>0.13999999999999999</v>
      </c>
      <c r="I14" s="50">
        <f t="shared" si="4"/>
        <v>0.24</v>
      </c>
    </row>
    <row r="15" spans="1:9" x14ac:dyDescent="0.25">
      <c r="A15" s="49">
        <f t="shared" si="0"/>
        <v>14</v>
      </c>
      <c r="B15" s="24">
        <f t="shared" si="1"/>
        <v>45.8</v>
      </c>
      <c r="C15" s="23" t="s">
        <v>38</v>
      </c>
      <c r="D15" s="23">
        <v>2</v>
      </c>
      <c r="E15" s="23">
        <v>1</v>
      </c>
      <c r="F15" s="23">
        <v>91</v>
      </c>
      <c r="G15" s="9">
        <f t="shared" si="2"/>
        <v>0.16000000000000003</v>
      </c>
      <c r="H15" s="9">
        <f t="shared" si="3"/>
        <v>6.9999999999999993E-2</v>
      </c>
      <c r="I15" s="50">
        <f t="shared" si="4"/>
        <v>0.22750000000000001</v>
      </c>
    </row>
    <row r="16" spans="1:9" x14ac:dyDescent="0.25">
      <c r="A16" s="49">
        <f t="shared" si="0"/>
        <v>15</v>
      </c>
      <c r="B16" s="24">
        <f t="shared" si="1"/>
        <v>37.299999999999997</v>
      </c>
      <c r="C16" s="23" t="s">
        <v>31</v>
      </c>
      <c r="D16" s="23">
        <v>2</v>
      </c>
      <c r="E16" s="23">
        <v>1</v>
      </c>
      <c r="F16" s="23">
        <v>57</v>
      </c>
      <c r="G16" s="9">
        <f t="shared" si="2"/>
        <v>0.16000000000000003</v>
      </c>
      <c r="H16" s="9">
        <f t="shared" si="3"/>
        <v>6.9999999999999993E-2</v>
      </c>
      <c r="I16" s="50">
        <f t="shared" si="4"/>
        <v>0.14249999999999999</v>
      </c>
    </row>
    <row r="17" spans="1:9" x14ac:dyDescent="0.25">
      <c r="A17" s="49">
        <f t="shared" si="0"/>
        <v>16</v>
      </c>
      <c r="B17" s="24">
        <f t="shared" si="1"/>
        <v>36.799999999999997</v>
      </c>
      <c r="C17" s="23" t="s">
        <v>16</v>
      </c>
      <c r="D17" s="23">
        <v>1</v>
      </c>
      <c r="E17" s="23">
        <v>2</v>
      </c>
      <c r="F17" s="23">
        <v>59</v>
      </c>
      <c r="G17" s="9">
        <f t="shared" si="2"/>
        <v>8.0000000000000016E-2</v>
      </c>
      <c r="H17" s="9">
        <f t="shared" si="3"/>
        <v>0.13999999999999999</v>
      </c>
      <c r="I17" s="50">
        <f t="shared" si="4"/>
        <v>0.14749999999999999</v>
      </c>
    </row>
    <row r="18" spans="1:9" x14ac:dyDescent="0.25">
      <c r="A18" s="49">
        <f t="shared" si="0"/>
        <v>17</v>
      </c>
      <c r="B18" s="24">
        <f t="shared" si="1"/>
        <v>35</v>
      </c>
      <c r="C18" s="23" t="s">
        <v>215</v>
      </c>
      <c r="D18" s="23">
        <v>1</v>
      </c>
      <c r="E18" s="23">
        <v>1</v>
      </c>
      <c r="F18" s="23">
        <v>80</v>
      </c>
      <c r="G18" s="9">
        <f t="shared" si="2"/>
        <v>8.0000000000000016E-2</v>
      </c>
      <c r="H18" s="9">
        <f t="shared" si="3"/>
        <v>6.9999999999999993E-2</v>
      </c>
      <c r="I18" s="50">
        <f t="shared" si="4"/>
        <v>0.2</v>
      </c>
    </row>
    <row r="19" spans="1:9" x14ac:dyDescent="0.25">
      <c r="A19" s="49">
        <f t="shared" si="0"/>
        <v>18</v>
      </c>
      <c r="B19" s="24">
        <f t="shared" si="1"/>
        <v>34.5</v>
      </c>
      <c r="C19" s="23" t="s">
        <v>10</v>
      </c>
      <c r="D19" s="23">
        <v>1</v>
      </c>
      <c r="E19" s="23">
        <v>1</v>
      </c>
      <c r="F19" s="23">
        <v>78</v>
      </c>
      <c r="G19" s="9">
        <f t="shared" si="2"/>
        <v>8.0000000000000016E-2</v>
      </c>
      <c r="H19" s="9">
        <f t="shared" si="3"/>
        <v>6.9999999999999993E-2</v>
      </c>
      <c r="I19" s="50">
        <f t="shared" si="4"/>
        <v>0.19500000000000001</v>
      </c>
    </row>
    <row r="20" spans="1:9" x14ac:dyDescent="0.25">
      <c r="A20" s="49">
        <f t="shared" si="0"/>
        <v>19</v>
      </c>
      <c r="B20" s="24">
        <f t="shared" si="1"/>
        <v>33.799999999999997</v>
      </c>
      <c r="C20" s="23" t="s">
        <v>15</v>
      </c>
      <c r="D20" s="23">
        <v>1</v>
      </c>
      <c r="E20" s="23">
        <v>1</v>
      </c>
      <c r="F20" s="23">
        <v>75</v>
      </c>
      <c r="G20" s="9">
        <f t="shared" si="2"/>
        <v>8.0000000000000016E-2</v>
      </c>
      <c r="H20" s="9">
        <f t="shared" si="3"/>
        <v>6.9999999999999993E-2</v>
      </c>
      <c r="I20" s="50">
        <f t="shared" si="4"/>
        <v>0.1875</v>
      </c>
    </row>
    <row r="21" spans="1:9" x14ac:dyDescent="0.25">
      <c r="A21" s="49">
        <f t="shared" si="0"/>
        <v>20</v>
      </c>
      <c r="B21" s="24">
        <f t="shared" si="1"/>
        <v>32.799999999999997</v>
      </c>
      <c r="C21" s="23" t="s">
        <v>24</v>
      </c>
      <c r="D21" s="23">
        <v>1</v>
      </c>
      <c r="E21" s="23">
        <v>2</v>
      </c>
      <c r="F21" s="25">
        <v>43</v>
      </c>
      <c r="G21" s="9">
        <f t="shared" si="2"/>
        <v>8.0000000000000016E-2</v>
      </c>
      <c r="H21" s="9">
        <f t="shared" si="3"/>
        <v>0.13999999999999999</v>
      </c>
      <c r="I21" s="50">
        <f t="shared" si="4"/>
        <v>0.1075</v>
      </c>
    </row>
    <row r="22" spans="1:9" x14ac:dyDescent="0.25">
      <c r="A22" s="49">
        <f t="shared" si="0"/>
        <v>20</v>
      </c>
      <c r="B22" s="24">
        <f t="shared" si="1"/>
        <v>32.799999999999997</v>
      </c>
      <c r="C22" s="23" t="s">
        <v>14</v>
      </c>
      <c r="D22" s="23">
        <v>1</v>
      </c>
      <c r="E22" s="23">
        <v>1</v>
      </c>
      <c r="F22" s="23">
        <v>71</v>
      </c>
      <c r="G22" s="9">
        <f t="shared" si="2"/>
        <v>8.0000000000000016E-2</v>
      </c>
      <c r="H22" s="9">
        <f t="shared" si="3"/>
        <v>6.9999999999999993E-2</v>
      </c>
      <c r="I22" s="50">
        <f t="shared" si="4"/>
        <v>0.17749999999999999</v>
      </c>
    </row>
    <row r="23" spans="1:9" x14ac:dyDescent="0.25">
      <c r="A23" s="49">
        <f t="shared" si="0"/>
        <v>22</v>
      </c>
      <c r="B23" s="24">
        <f t="shared" si="1"/>
        <v>32.299999999999997</v>
      </c>
      <c r="C23" s="23" t="s">
        <v>34</v>
      </c>
      <c r="D23" s="23">
        <v>1</v>
      </c>
      <c r="E23" s="23">
        <v>1</v>
      </c>
      <c r="F23" s="23">
        <v>69</v>
      </c>
      <c r="G23" s="9">
        <f t="shared" si="2"/>
        <v>8.0000000000000016E-2</v>
      </c>
      <c r="H23" s="9">
        <f t="shared" si="3"/>
        <v>6.9999999999999993E-2</v>
      </c>
      <c r="I23" s="50">
        <f t="shared" si="4"/>
        <v>0.17249999999999999</v>
      </c>
    </row>
    <row r="24" spans="1:9" x14ac:dyDescent="0.25">
      <c r="A24" s="49">
        <f t="shared" si="0"/>
        <v>22</v>
      </c>
      <c r="B24" s="24">
        <f t="shared" si="1"/>
        <v>32.299999999999997</v>
      </c>
      <c r="C24" s="23" t="s">
        <v>19</v>
      </c>
      <c r="D24" s="23">
        <v>1</v>
      </c>
      <c r="E24" s="23">
        <v>2</v>
      </c>
      <c r="F24" s="23">
        <v>41</v>
      </c>
      <c r="G24" s="9">
        <f t="shared" si="2"/>
        <v>8.0000000000000016E-2</v>
      </c>
      <c r="H24" s="9">
        <f t="shared" si="3"/>
        <v>0.13999999999999999</v>
      </c>
      <c r="I24" s="50">
        <f t="shared" si="4"/>
        <v>0.10249999999999999</v>
      </c>
    </row>
    <row r="25" spans="1:9" x14ac:dyDescent="0.25">
      <c r="A25" s="49">
        <f t="shared" si="0"/>
        <v>24</v>
      </c>
      <c r="B25" s="24">
        <f t="shared" si="1"/>
        <v>32</v>
      </c>
      <c r="C25" s="23" t="s">
        <v>30</v>
      </c>
      <c r="D25" s="23">
        <v>1</v>
      </c>
      <c r="E25" s="23">
        <v>1</v>
      </c>
      <c r="F25" s="23">
        <v>68</v>
      </c>
      <c r="G25" s="9">
        <f t="shared" si="2"/>
        <v>8.0000000000000016E-2</v>
      </c>
      <c r="H25" s="9">
        <f t="shared" si="3"/>
        <v>6.9999999999999993E-2</v>
      </c>
      <c r="I25" s="50">
        <f t="shared" si="4"/>
        <v>0.17</v>
      </c>
    </row>
    <row r="26" spans="1:9" x14ac:dyDescent="0.25">
      <c r="A26" s="49">
        <f t="shared" si="0"/>
        <v>25</v>
      </c>
      <c r="B26" s="24">
        <f t="shared" si="1"/>
        <v>31.5</v>
      </c>
      <c r="C26" s="23" t="s">
        <v>26</v>
      </c>
      <c r="D26" s="23">
        <v>1</v>
      </c>
      <c r="E26" s="23">
        <v>2</v>
      </c>
      <c r="F26" s="23">
        <v>38</v>
      </c>
      <c r="G26" s="9">
        <f t="shared" si="2"/>
        <v>8.0000000000000016E-2</v>
      </c>
      <c r="H26" s="9">
        <f t="shared" si="3"/>
        <v>0.13999999999999999</v>
      </c>
      <c r="I26" s="50">
        <f t="shared" si="4"/>
        <v>9.5000000000000001E-2</v>
      </c>
    </row>
    <row r="27" spans="1:9" x14ac:dyDescent="0.25">
      <c r="A27" s="49">
        <f t="shared" si="0"/>
        <v>26</v>
      </c>
      <c r="B27" s="24">
        <f t="shared" si="1"/>
        <v>31.3</v>
      </c>
      <c r="C27" s="23" t="s">
        <v>29</v>
      </c>
      <c r="D27" s="23">
        <v>1</v>
      </c>
      <c r="E27" s="23">
        <v>1</v>
      </c>
      <c r="F27" s="23">
        <v>65</v>
      </c>
      <c r="G27" s="9">
        <f t="shared" si="2"/>
        <v>8.0000000000000016E-2</v>
      </c>
      <c r="H27" s="9">
        <f t="shared" si="3"/>
        <v>6.9999999999999993E-2</v>
      </c>
      <c r="I27" s="50">
        <f t="shared" si="4"/>
        <v>0.16250000000000001</v>
      </c>
    </row>
    <row r="28" spans="1:9" x14ac:dyDescent="0.25">
      <c r="A28" s="49">
        <f t="shared" si="0"/>
        <v>27</v>
      </c>
      <c r="B28" s="24">
        <f t="shared" si="1"/>
        <v>30</v>
      </c>
      <c r="C28" s="23" t="s">
        <v>13</v>
      </c>
      <c r="D28" s="23">
        <v>1</v>
      </c>
      <c r="E28" s="23">
        <v>2</v>
      </c>
      <c r="F28" s="23">
        <v>32</v>
      </c>
      <c r="G28" s="9">
        <f t="shared" si="2"/>
        <v>8.0000000000000016E-2</v>
      </c>
      <c r="H28" s="9">
        <f t="shared" si="3"/>
        <v>0.13999999999999999</v>
      </c>
      <c r="I28" s="50">
        <f t="shared" si="4"/>
        <v>0.08</v>
      </c>
    </row>
    <row r="29" spans="1:9" x14ac:dyDescent="0.25">
      <c r="A29" s="51">
        <f t="shared" si="0"/>
        <v>28</v>
      </c>
      <c r="B29" s="52">
        <f t="shared" si="1"/>
        <v>26</v>
      </c>
      <c r="C29" s="53" t="s">
        <v>23</v>
      </c>
      <c r="D29" s="53">
        <v>1</v>
      </c>
      <c r="E29" s="53">
        <v>1</v>
      </c>
      <c r="F29" s="53">
        <v>44</v>
      </c>
      <c r="G29" s="54">
        <f t="shared" si="2"/>
        <v>8.0000000000000016E-2</v>
      </c>
      <c r="H29" s="54">
        <f t="shared" si="3"/>
        <v>6.9999999999999993E-2</v>
      </c>
      <c r="I29" s="55">
        <f t="shared" si="4"/>
        <v>0.11</v>
      </c>
    </row>
    <row r="30" spans="1:9" x14ac:dyDescent="0.25">
      <c r="A30" s="2"/>
      <c r="B30" s="2"/>
      <c r="G30" s="4"/>
      <c r="H30" s="4"/>
      <c r="I30" s="2"/>
    </row>
    <row r="31" spans="1:9" x14ac:dyDescent="0.25">
      <c r="A31" s="2"/>
      <c r="B31" s="2"/>
      <c r="G31" s="4"/>
      <c r="H31" s="4"/>
      <c r="I31" s="2"/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D2948-7751-4D96-951B-C513497124F2}">
  <dimension ref="A1:E24"/>
  <sheetViews>
    <sheetView workbookViewId="0">
      <selection activeCell="B16" sqref="B16"/>
    </sheetView>
  </sheetViews>
  <sheetFormatPr defaultColWidth="26.42578125" defaultRowHeight="15" x14ac:dyDescent="0.25"/>
  <cols>
    <col min="1" max="1" width="20.7109375" customWidth="1"/>
    <col min="2" max="2" width="35" bestFit="1" customWidth="1"/>
    <col min="3" max="3" width="27.28515625" bestFit="1" customWidth="1"/>
    <col min="4" max="4" width="19" bestFit="1" customWidth="1"/>
    <col min="5" max="5" width="9.7109375" bestFit="1" customWidth="1"/>
  </cols>
  <sheetData>
    <row r="1" spans="1:5" ht="31.5" x14ac:dyDescent="0.25">
      <c r="A1" s="30" t="s">
        <v>208</v>
      </c>
      <c r="B1" s="30" t="s">
        <v>218</v>
      </c>
      <c r="C1" s="30" t="s">
        <v>155</v>
      </c>
      <c r="D1" s="30" t="s">
        <v>219</v>
      </c>
      <c r="E1" s="30" t="s">
        <v>156</v>
      </c>
    </row>
    <row r="2" spans="1:5" x14ac:dyDescent="0.25">
      <c r="A2" s="61" t="s">
        <v>141</v>
      </c>
      <c r="B2" s="60" t="s">
        <v>221</v>
      </c>
      <c r="C2" s="60" t="s">
        <v>222</v>
      </c>
      <c r="D2" s="63">
        <v>0.25</v>
      </c>
      <c r="E2" s="64">
        <v>7336.49</v>
      </c>
    </row>
    <row r="3" spans="1:5" x14ac:dyDescent="0.25">
      <c r="A3" s="61" t="s">
        <v>141</v>
      </c>
      <c r="B3" s="60" t="s">
        <v>224</v>
      </c>
      <c r="C3" s="60" t="s">
        <v>228</v>
      </c>
      <c r="D3" s="63">
        <v>0.25</v>
      </c>
      <c r="E3" s="64">
        <v>8234.84</v>
      </c>
    </row>
    <row r="4" spans="1:5" x14ac:dyDescent="0.25">
      <c r="A4" s="61" t="s">
        <v>141</v>
      </c>
      <c r="B4" s="60" t="s">
        <v>224</v>
      </c>
      <c r="C4" s="60" t="s">
        <v>225</v>
      </c>
      <c r="D4" s="63">
        <v>0.25</v>
      </c>
      <c r="E4" s="64">
        <v>18715.55</v>
      </c>
    </row>
    <row r="5" spans="1:5" x14ac:dyDescent="0.25">
      <c r="A5" s="61" t="s">
        <v>140</v>
      </c>
      <c r="B5" s="60" t="s">
        <v>229</v>
      </c>
      <c r="C5" s="60" t="s">
        <v>230</v>
      </c>
      <c r="D5" s="63">
        <v>0.25037880000000001</v>
      </c>
      <c r="E5" s="64">
        <v>60060.49</v>
      </c>
    </row>
    <row r="6" spans="1:5" x14ac:dyDescent="0.25">
      <c r="A6" s="61" t="s">
        <v>120</v>
      </c>
      <c r="B6" s="60" t="s">
        <v>167</v>
      </c>
      <c r="C6" s="60" t="s">
        <v>223</v>
      </c>
      <c r="D6" s="63">
        <v>0.186553</v>
      </c>
      <c r="E6" s="64">
        <v>0</v>
      </c>
    </row>
    <row r="7" spans="1:5" x14ac:dyDescent="0.25">
      <c r="A7" s="61" t="s">
        <v>119</v>
      </c>
      <c r="B7" s="60" t="s">
        <v>167</v>
      </c>
      <c r="C7" s="60" t="s">
        <v>223</v>
      </c>
      <c r="D7" s="63">
        <v>0.25018940000000001</v>
      </c>
      <c r="E7" s="64">
        <v>0</v>
      </c>
    </row>
    <row r="8" spans="1:5" x14ac:dyDescent="0.25">
      <c r="A8" s="61" t="s">
        <v>118</v>
      </c>
      <c r="B8" s="60" t="s">
        <v>220</v>
      </c>
      <c r="C8" s="60" t="s">
        <v>174</v>
      </c>
      <c r="D8" s="63">
        <v>0.24981059999999999</v>
      </c>
      <c r="E8" s="64">
        <v>1595.85</v>
      </c>
    </row>
    <row r="9" spans="1:5" x14ac:dyDescent="0.25">
      <c r="A9" s="61" t="s">
        <v>117</v>
      </c>
      <c r="B9" s="60" t="s">
        <v>220</v>
      </c>
      <c r="C9" s="60" t="s">
        <v>174</v>
      </c>
      <c r="D9" s="63">
        <v>0.25</v>
      </c>
      <c r="E9" s="64">
        <v>1597.06</v>
      </c>
    </row>
    <row r="10" spans="1:5" x14ac:dyDescent="0.25">
      <c r="A10" s="61" t="s">
        <v>116</v>
      </c>
      <c r="B10" s="60" t="s">
        <v>167</v>
      </c>
      <c r="C10" s="60" t="s">
        <v>223</v>
      </c>
      <c r="D10" s="63">
        <v>0.25018940000000001</v>
      </c>
      <c r="E10" s="64">
        <v>0</v>
      </c>
    </row>
    <row r="11" spans="1:5" x14ac:dyDescent="0.25">
      <c r="A11" s="61" t="s">
        <v>115</v>
      </c>
      <c r="B11" s="60" t="s">
        <v>167</v>
      </c>
      <c r="C11" s="60" t="s">
        <v>223</v>
      </c>
      <c r="D11" s="63">
        <v>0.2291667</v>
      </c>
      <c r="E11" s="64">
        <v>0</v>
      </c>
    </row>
    <row r="12" spans="1:5" x14ac:dyDescent="0.25">
      <c r="A12" s="61" t="s">
        <v>104</v>
      </c>
      <c r="B12" s="60" t="s">
        <v>224</v>
      </c>
      <c r="C12" s="60" t="s">
        <v>225</v>
      </c>
      <c r="D12" s="63">
        <v>0.25018940000000001</v>
      </c>
      <c r="E12" s="64">
        <v>15400</v>
      </c>
    </row>
    <row r="13" spans="1:5" x14ac:dyDescent="0.25">
      <c r="A13" s="61" t="s">
        <v>98</v>
      </c>
      <c r="B13" s="60" t="s">
        <v>224</v>
      </c>
      <c r="C13" s="60" t="s">
        <v>225</v>
      </c>
      <c r="D13" s="63">
        <v>0.24962119999999999</v>
      </c>
      <c r="E13" s="64">
        <v>15365.03</v>
      </c>
    </row>
    <row r="14" spans="1:5" x14ac:dyDescent="0.25">
      <c r="A14" s="61" t="s">
        <v>92</v>
      </c>
      <c r="B14" s="60" t="s">
        <v>226</v>
      </c>
      <c r="C14" s="60" t="s">
        <v>169</v>
      </c>
      <c r="D14" s="63">
        <v>0.25018940000000001</v>
      </c>
      <c r="E14" s="64">
        <v>48048.01</v>
      </c>
    </row>
    <row r="15" spans="1:5" x14ac:dyDescent="0.25">
      <c r="A15" s="61" t="s">
        <v>100</v>
      </c>
      <c r="B15" s="60" t="s">
        <v>226</v>
      </c>
      <c r="C15" s="60" t="s">
        <v>169</v>
      </c>
      <c r="D15" s="63">
        <v>0.25</v>
      </c>
      <c r="E15" s="64">
        <v>31142.68</v>
      </c>
    </row>
    <row r="16" spans="1:5" x14ac:dyDescent="0.25">
      <c r="A16" s="61" t="s">
        <v>138</v>
      </c>
      <c r="B16" s="60" t="s">
        <v>229</v>
      </c>
      <c r="C16" s="60" t="s">
        <v>231</v>
      </c>
      <c r="D16" s="63">
        <v>0.25037880000000001</v>
      </c>
      <c r="E16" s="64">
        <v>68697.69</v>
      </c>
    </row>
    <row r="17" spans="1:5" x14ac:dyDescent="0.25">
      <c r="A17" s="61" t="s">
        <v>135</v>
      </c>
      <c r="B17" s="60" t="s">
        <v>226</v>
      </c>
      <c r="C17" s="60" t="s">
        <v>169</v>
      </c>
      <c r="D17" s="63">
        <v>0.25</v>
      </c>
      <c r="E17" s="64">
        <v>31142.68</v>
      </c>
    </row>
    <row r="18" spans="1:5" x14ac:dyDescent="0.25">
      <c r="A18" s="61" t="s">
        <v>134</v>
      </c>
      <c r="B18" s="60" t="s">
        <v>226</v>
      </c>
      <c r="C18" s="60" t="s">
        <v>169</v>
      </c>
      <c r="D18" s="63">
        <v>0.24962119999999999</v>
      </c>
      <c r="E18" s="64">
        <v>31095.49</v>
      </c>
    </row>
    <row r="19" spans="1:5" x14ac:dyDescent="0.25">
      <c r="A19" s="61" t="s">
        <v>131</v>
      </c>
      <c r="B19" s="60" t="s">
        <v>224</v>
      </c>
      <c r="C19" s="60" t="s">
        <v>225</v>
      </c>
      <c r="D19" s="63">
        <v>0.25018940000000001</v>
      </c>
      <c r="E19" s="64">
        <v>9989.19</v>
      </c>
    </row>
    <row r="20" spans="1:5" x14ac:dyDescent="0.25">
      <c r="A20" s="61" t="s">
        <v>130</v>
      </c>
      <c r="B20" s="60" t="s">
        <v>226</v>
      </c>
      <c r="C20" s="60" t="s">
        <v>169</v>
      </c>
      <c r="D20" s="63">
        <v>0.14905299999999999</v>
      </c>
      <c r="E20" s="64">
        <v>18567.64</v>
      </c>
    </row>
    <row r="21" spans="1:5" x14ac:dyDescent="0.25">
      <c r="A21" s="61" t="s">
        <v>143</v>
      </c>
      <c r="B21" s="60" t="s">
        <v>167</v>
      </c>
      <c r="C21" s="60" t="s">
        <v>223</v>
      </c>
      <c r="D21" s="63">
        <v>0.2458333</v>
      </c>
      <c r="E21" s="64">
        <v>0</v>
      </c>
    </row>
    <row r="22" spans="1:5" x14ac:dyDescent="0.25">
      <c r="A22" s="61" t="s">
        <v>144</v>
      </c>
      <c r="B22" s="60" t="s">
        <v>167</v>
      </c>
      <c r="C22" s="60" t="s">
        <v>223</v>
      </c>
      <c r="D22" s="63">
        <v>0.25094699999999998</v>
      </c>
      <c r="E22" s="64">
        <v>0</v>
      </c>
    </row>
    <row r="23" spans="1:5" x14ac:dyDescent="0.25">
      <c r="A23" s="61" t="s">
        <v>145</v>
      </c>
      <c r="B23" s="60" t="s">
        <v>167</v>
      </c>
      <c r="C23" s="60" t="s">
        <v>223</v>
      </c>
      <c r="D23" s="63">
        <v>0.25208330000000001</v>
      </c>
      <c r="E23" s="64">
        <v>0</v>
      </c>
    </row>
    <row r="24" spans="1:5" x14ac:dyDescent="0.25">
      <c r="A24" s="61" t="s">
        <v>146</v>
      </c>
      <c r="B24" s="60" t="s">
        <v>220</v>
      </c>
      <c r="C24" s="60" t="s">
        <v>174</v>
      </c>
      <c r="D24" s="63">
        <v>0.2986743</v>
      </c>
      <c r="E24" s="64">
        <v>4770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ACDBE-BE00-4DC4-8E4C-0B196173DB1C}">
  <dimension ref="A1:I69"/>
  <sheetViews>
    <sheetView workbookViewId="0">
      <selection activeCell="D29" sqref="D29"/>
    </sheetView>
  </sheetViews>
  <sheetFormatPr defaultRowHeight="15" x14ac:dyDescent="0.25"/>
  <cols>
    <col min="1" max="1" width="10.85546875" bestFit="1" customWidth="1"/>
    <col min="2" max="2" width="13.28515625" bestFit="1" customWidth="1"/>
    <col min="3" max="3" width="20" bestFit="1" customWidth="1"/>
    <col min="4" max="4" width="17.5703125" bestFit="1" customWidth="1"/>
    <col min="5" max="5" width="13.7109375" bestFit="1" customWidth="1"/>
    <col min="6" max="6" width="16.28515625" bestFit="1" customWidth="1"/>
    <col min="7" max="7" width="17.5703125" bestFit="1" customWidth="1"/>
    <col min="8" max="8" width="13.7109375" bestFit="1" customWidth="1"/>
    <col min="9" max="9" width="12" bestFit="1" customWidth="1"/>
  </cols>
  <sheetData>
    <row r="1" spans="1:9" ht="51.75" x14ac:dyDescent="0.25">
      <c r="A1" s="28" t="s">
        <v>202</v>
      </c>
      <c r="B1" s="28" t="s">
        <v>201</v>
      </c>
      <c r="C1" s="28" t="s">
        <v>3</v>
      </c>
      <c r="D1" s="28" t="s">
        <v>5</v>
      </c>
      <c r="E1" s="28" t="s">
        <v>204</v>
      </c>
      <c r="F1" s="28" t="s">
        <v>184</v>
      </c>
      <c r="G1" s="28" t="s">
        <v>150</v>
      </c>
      <c r="H1" s="28" t="s">
        <v>151</v>
      </c>
      <c r="I1" s="28" t="s">
        <v>205</v>
      </c>
    </row>
    <row r="2" spans="1:9" x14ac:dyDescent="0.25">
      <c r="A2" s="47">
        <f t="shared" ref="A2:A33" si="0">RANK(B2,B:B)</f>
        <v>1</v>
      </c>
      <c r="B2" s="47">
        <f t="shared" ref="B2:B33" si="1">ROUND((SUM(G2,H2,I2)*100),1)</f>
        <v>99.7</v>
      </c>
      <c r="C2" s="47" t="s">
        <v>141</v>
      </c>
      <c r="D2" s="47">
        <v>5</v>
      </c>
      <c r="E2" s="47">
        <v>5</v>
      </c>
      <c r="F2" s="47">
        <v>98.984440000000006</v>
      </c>
      <c r="G2" s="48">
        <f t="shared" ref="G2:G33" si="2">(D2/5)*0.4</f>
        <v>0.4</v>
      </c>
      <c r="H2" s="48">
        <f t="shared" ref="H2:H33" si="3">(E2/5)*0.35</f>
        <v>0.35</v>
      </c>
      <c r="I2" s="47">
        <f t="shared" ref="I2:I33" si="4">(F2/100)*0.25</f>
        <v>0.24746110000000002</v>
      </c>
    </row>
    <row r="3" spans="1:9" x14ac:dyDescent="0.25">
      <c r="A3" s="47">
        <f t="shared" si="0"/>
        <v>2</v>
      </c>
      <c r="B3" s="47">
        <f t="shared" si="1"/>
        <v>99.2</v>
      </c>
      <c r="C3" s="47" t="s">
        <v>140</v>
      </c>
      <c r="D3" s="47">
        <v>5</v>
      </c>
      <c r="E3" s="47">
        <v>5</v>
      </c>
      <c r="F3" s="47">
        <v>96.954700000000003</v>
      </c>
      <c r="G3" s="48">
        <f t="shared" si="2"/>
        <v>0.4</v>
      </c>
      <c r="H3" s="48">
        <f t="shared" si="3"/>
        <v>0.35</v>
      </c>
      <c r="I3" s="47">
        <f t="shared" si="4"/>
        <v>0.24238675000000001</v>
      </c>
    </row>
    <row r="4" spans="1:9" x14ac:dyDescent="0.25">
      <c r="A4" s="47">
        <f t="shared" si="0"/>
        <v>3</v>
      </c>
      <c r="B4" s="47">
        <f t="shared" si="1"/>
        <v>91.7</v>
      </c>
      <c r="C4" s="47" t="s">
        <v>146</v>
      </c>
      <c r="D4" s="47">
        <v>5</v>
      </c>
      <c r="E4" s="47">
        <v>4</v>
      </c>
      <c r="F4" s="47">
        <v>94.719660000000005</v>
      </c>
      <c r="G4" s="48">
        <f t="shared" si="2"/>
        <v>0.4</v>
      </c>
      <c r="H4" s="48">
        <f t="shared" si="3"/>
        <v>0.27999999999999997</v>
      </c>
      <c r="I4" s="47">
        <f t="shared" si="4"/>
        <v>0.23679915000000001</v>
      </c>
    </row>
    <row r="5" spans="1:9" x14ac:dyDescent="0.25">
      <c r="A5" s="47">
        <f t="shared" si="0"/>
        <v>4</v>
      </c>
      <c r="B5" s="47">
        <f t="shared" si="1"/>
        <v>90.9</v>
      </c>
      <c r="C5" s="47" t="s">
        <v>143</v>
      </c>
      <c r="D5" s="47">
        <v>5</v>
      </c>
      <c r="E5" s="47">
        <v>4</v>
      </c>
      <c r="F5" s="47">
        <v>91.675169999999994</v>
      </c>
      <c r="G5" s="48">
        <f t="shared" si="2"/>
        <v>0.4</v>
      </c>
      <c r="H5" s="48">
        <f t="shared" si="3"/>
        <v>0.27999999999999997</v>
      </c>
      <c r="I5" s="47">
        <f t="shared" si="4"/>
        <v>0.22918792499999999</v>
      </c>
    </row>
    <row r="6" spans="1:9" x14ac:dyDescent="0.25">
      <c r="A6" s="47">
        <f t="shared" si="0"/>
        <v>5</v>
      </c>
      <c r="B6" s="47">
        <f t="shared" si="1"/>
        <v>90.8</v>
      </c>
      <c r="C6" s="47" t="s">
        <v>145</v>
      </c>
      <c r="D6" s="47">
        <v>5</v>
      </c>
      <c r="E6" s="47">
        <v>4</v>
      </c>
      <c r="F6" s="47">
        <v>91.275899999999993</v>
      </c>
      <c r="G6" s="48">
        <f t="shared" si="2"/>
        <v>0.4</v>
      </c>
      <c r="H6" s="48">
        <f t="shared" si="3"/>
        <v>0.27999999999999997</v>
      </c>
      <c r="I6" s="47">
        <f t="shared" si="4"/>
        <v>0.22818974999999997</v>
      </c>
    </row>
    <row r="7" spans="1:9" x14ac:dyDescent="0.25">
      <c r="A7" s="47">
        <f t="shared" si="0"/>
        <v>6</v>
      </c>
      <c r="B7" s="47">
        <f t="shared" si="1"/>
        <v>90.7</v>
      </c>
      <c r="C7" s="47" t="s">
        <v>144</v>
      </c>
      <c r="D7" s="47">
        <v>5</v>
      </c>
      <c r="E7" s="47">
        <v>4</v>
      </c>
      <c r="F7" s="47">
        <v>90.610470000000007</v>
      </c>
      <c r="G7" s="48">
        <f t="shared" si="2"/>
        <v>0.4</v>
      </c>
      <c r="H7" s="48">
        <f t="shared" si="3"/>
        <v>0.27999999999999997</v>
      </c>
      <c r="I7" s="47">
        <f t="shared" si="4"/>
        <v>0.22652617500000002</v>
      </c>
    </row>
    <row r="8" spans="1:9" x14ac:dyDescent="0.25">
      <c r="A8" s="47">
        <f t="shared" si="0"/>
        <v>7</v>
      </c>
      <c r="B8" s="47">
        <f t="shared" si="1"/>
        <v>85.4</v>
      </c>
      <c r="C8" s="47" t="s">
        <v>138</v>
      </c>
      <c r="D8" s="47">
        <v>5</v>
      </c>
      <c r="E8" s="47">
        <v>3</v>
      </c>
      <c r="F8" s="47">
        <v>97.744900000000001</v>
      </c>
      <c r="G8" s="48">
        <f t="shared" si="2"/>
        <v>0.4</v>
      </c>
      <c r="H8" s="48">
        <f t="shared" si="3"/>
        <v>0.21</v>
      </c>
      <c r="I8" s="47">
        <f t="shared" si="4"/>
        <v>0.24436225</v>
      </c>
    </row>
    <row r="9" spans="1:9" x14ac:dyDescent="0.25">
      <c r="A9" s="47">
        <f t="shared" si="0"/>
        <v>8</v>
      </c>
      <c r="B9" s="47">
        <f t="shared" si="1"/>
        <v>85</v>
      </c>
      <c r="C9" s="47" t="s">
        <v>117</v>
      </c>
      <c r="D9" s="47">
        <v>5</v>
      </c>
      <c r="E9" s="47">
        <v>3</v>
      </c>
      <c r="F9" s="47">
        <v>95.852000000000004</v>
      </c>
      <c r="G9" s="48">
        <f t="shared" si="2"/>
        <v>0.4</v>
      </c>
      <c r="H9" s="48">
        <f t="shared" si="3"/>
        <v>0.21</v>
      </c>
      <c r="I9" s="47">
        <f t="shared" si="4"/>
        <v>0.23963000000000001</v>
      </c>
    </row>
    <row r="10" spans="1:9" x14ac:dyDescent="0.25">
      <c r="A10" s="47">
        <f t="shared" si="0"/>
        <v>9</v>
      </c>
      <c r="B10" s="47">
        <f t="shared" si="1"/>
        <v>84.9</v>
      </c>
      <c r="C10" s="47" t="s">
        <v>118</v>
      </c>
      <c r="D10" s="47">
        <v>5</v>
      </c>
      <c r="E10" s="47">
        <v>3</v>
      </c>
      <c r="F10" s="47">
        <v>95.758830000000003</v>
      </c>
      <c r="G10" s="48">
        <f t="shared" si="2"/>
        <v>0.4</v>
      </c>
      <c r="H10" s="48">
        <f t="shared" si="3"/>
        <v>0.21</v>
      </c>
      <c r="I10" s="47">
        <f t="shared" si="4"/>
        <v>0.23939707500000001</v>
      </c>
    </row>
    <row r="11" spans="1:9" x14ac:dyDescent="0.25">
      <c r="A11" s="47">
        <f t="shared" si="0"/>
        <v>10</v>
      </c>
      <c r="B11" s="47">
        <f t="shared" si="1"/>
        <v>84.7</v>
      </c>
      <c r="C11" s="47" t="s">
        <v>130</v>
      </c>
      <c r="D11" s="47">
        <v>5</v>
      </c>
      <c r="E11" s="47">
        <v>3</v>
      </c>
      <c r="F11" s="47">
        <v>94.805850000000007</v>
      </c>
      <c r="G11" s="48">
        <f t="shared" si="2"/>
        <v>0.4</v>
      </c>
      <c r="H11" s="48">
        <f t="shared" si="3"/>
        <v>0.21</v>
      </c>
      <c r="I11" s="47">
        <f t="shared" si="4"/>
        <v>0.23701462500000001</v>
      </c>
    </row>
    <row r="12" spans="1:9" x14ac:dyDescent="0.25">
      <c r="A12" s="47">
        <f t="shared" si="0"/>
        <v>11</v>
      </c>
      <c r="B12" s="47">
        <f t="shared" si="1"/>
        <v>84.4</v>
      </c>
      <c r="C12" s="47" t="s">
        <v>104</v>
      </c>
      <c r="D12" s="47">
        <v>5</v>
      </c>
      <c r="E12" s="47">
        <v>3</v>
      </c>
      <c r="F12" s="47">
        <v>93.456469999999996</v>
      </c>
      <c r="G12" s="48">
        <f t="shared" si="2"/>
        <v>0.4</v>
      </c>
      <c r="H12" s="48">
        <f t="shared" si="3"/>
        <v>0.21</v>
      </c>
      <c r="I12" s="47">
        <f t="shared" si="4"/>
        <v>0.23364117499999998</v>
      </c>
    </row>
    <row r="13" spans="1:9" x14ac:dyDescent="0.25">
      <c r="A13" s="47">
        <f t="shared" si="0"/>
        <v>11</v>
      </c>
      <c r="B13" s="47">
        <f t="shared" si="1"/>
        <v>84.4</v>
      </c>
      <c r="C13" s="47" t="s">
        <v>98</v>
      </c>
      <c r="D13" s="47">
        <v>5</v>
      </c>
      <c r="E13" s="47">
        <v>3</v>
      </c>
      <c r="F13" s="47">
        <v>93.456469999999996</v>
      </c>
      <c r="G13" s="48">
        <f t="shared" si="2"/>
        <v>0.4</v>
      </c>
      <c r="H13" s="48">
        <f t="shared" si="3"/>
        <v>0.21</v>
      </c>
      <c r="I13" s="47">
        <f t="shared" si="4"/>
        <v>0.23364117499999998</v>
      </c>
    </row>
    <row r="14" spans="1:9" x14ac:dyDescent="0.25">
      <c r="A14" s="47">
        <f t="shared" si="0"/>
        <v>11</v>
      </c>
      <c r="B14" s="47">
        <f t="shared" si="1"/>
        <v>84.4</v>
      </c>
      <c r="C14" s="47" t="s">
        <v>134</v>
      </c>
      <c r="D14" s="47">
        <v>5</v>
      </c>
      <c r="E14" s="47">
        <v>3</v>
      </c>
      <c r="F14" s="47">
        <v>93.641350000000003</v>
      </c>
      <c r="G14" s="48">
        <f t="shared" si="2"/>
        <v>0.4</v>
      </c>
      <c r="H14" s="48">
        <f t="shared" si="3"/>
        <v>0.21</v>
      </c>
      <c r="I14" s="47">
        <f t="shared" si="4"/>
        <v>0.234103375</v>
      </c>
    </row>
    <row r="15" spans="1:9" x14ac:dyDescent="0.25">
      <c r="A15" s="47">
        <f t="shared" si="0"/>
        <v>11</v>
      </c>
      <c r="B15" s="47">
        <f t="shared" si="1"/>
        <v>84.4</v>
      </c>
      <c r="C15" s="47" t="s">
        <v>131</v>
      </c>
      <c r="D15" s="47">
        <v>5</v>
      </c>
      <c r="E15" s="47">
        <v>3</v>
      </c>
      <c r="F15" s="47">
        <v>93.456469999999996</v>
      </c>
      <c r="G15" s="48">
        <f t="shared" si="2"/>
        <v>0.4</v>
      </c>
      <c r="H15" s="48">
        <f t="shared" si="3"/>
        <v>0.21</v>
      </c>
      <c r="I15" s="47">
        <f t="shared" si="4"/>
        <v>0.23364117499999998</v>
      </c>
    </row>
    <row r="16" spans="1:9" x14ac:dyDescent="0.25">
      <c r="A16" s="47">
        <f t="shared" si="0"/>
        <v>15</v>
      </c>
      <c r="B16" s="47">
        <f t="shared" si="1"/>
        <v>84.2</v>
      </c>
      <c r="C16" s="47" t="s">
        <v>92</v>
      </c>
      <c r="D16" s="47">
        <v>5</v>
      </c>
      <c r="E16" s="47">
        <v>3</v>
      </c>
      <c r="F16" s="47">
        <v>92.643199999999993</v>
      </c>
      <c r="G16" s="48">
        <f t="shared" si="2"/>
        <v>0.4</v>
      </c>
      <c r="H16" s="48">
        <f t="shared" si="3"/>
        <v>0.21</v>
      </c>
      <c r="I16" s="47">
        <f t="shared" si="4"/>
        <v>0.23160799999999998</v>
      </c>
    </row>
    <row r="17" spans="1:9" x14ac:dyDescent="0.25">
      <c r="A17" s="47">
        <f t="shared" si="0"/>
        <v>15</v>
      </c>
      <c r="B17" s="47">
        <f t="shared" si="1"/>
        <v>84.2</v>
      </c>
      <c r="C17" s="47" t="s">
        <v>100</v>
      </c>
      <c r="D17" s="47">
        <v>5</v>
      </c>
      <c r="E17" s="47">
        <v>3</v>
      </c>
      <c r="F17" s="47">
        <v>92.975920000000002</v>
      </c>
      <c r="G17" s="48">
        <f t="shared" si="2"/>
        <v>0.4</v>
      </c>
      <c r="H17" s="48">
        <f t="shared" si="3"/>
        <v>0.21</v>
      </c>
      <c r="I17" s="47">
        <f t="shared" si="4"/>
        <v>0.2324398</v>
      </c>
    </row>
    <row r="18" spans="1:9" x14ac:dyDescent="0.25">
      <c r="A18" s="47">
        <f t="shared" si="0"/>
        <v>17</v>
      </c>
      <c r="B18" s="47">
        <f t="shared" si="1"/>
        <v>84.1</v>
      </c>
      <c r="C18" s="47" t="s">
        <v>135</v>
      </c>
      <c r="D18" s="47">
        <v>5</v>
      </c>
      <c r="E18" s="47">
        <v>3</v>
      </c>
      <c r="F18" s="47">
        <v>92.310490000000001</v>
      </c>
      <c r="G18" s="48">
        <f t="shared" si="2"/>
        <v>0.4</v>
      </c>
      <c r="H18" s="48">
        <f t="shared" si="3"/>
        <v>0.21</v>
      </c>
      <c r="I18" s="47">
        <f t="shared" si="4"/>
        <v>0.230776225</v>
      </c>
    </row>
    <row r="19" spans="1:9" x14ac:dyDescent="0.25">
      <c r="A19" s="47">
        <f t="shared" si="0"/>
        <v>18</v>
      </c>
      <c r="B19" s="47">
        <f t="shared" si="1"/>
        <v>83.8</v>
      </c>
      <c r="C19" s="47" t="s">
        <v>120</v>
      </c>
      <c r="D19" s="47">
        <v>5</v>
      </c>
      <c r="E19" s="47">
        <v>3</v>
      </c>
      <c r="F19" s="47">
        <v>91.076269999999994</v>
      </c>
      <c r="G19" s="48">
        <f t="shared" si="2"/>
        <v>0.4</v>
      </c>
      <c r="H19" s="48">
        <f t="shared" si="3"/>
        <v>0.21</v>
      </c>
      <c r="I19" s="47">
        <f t="shared" si="4"/>
        <v>0.22769067499999998</v>
      </c>
    </row>
    <row r="20" spans="1:9" x14ac:dyDescent="0.25">
      <c r="A20" s="47">
        <f t="shared" si="0"/>
        <v>19</v>
      </c>
      <c r="B20" s="47">
        <f t="shared" si="1"/>
        <v>83.7</v>
      </c>
      <c r="C20" s="47" t="s">
        <v>115</v>
      </c>
      <c r="D20" s="47">
        <v>5</v>
      </c>
      <c r="E20" s="47">
        <v>3</v>
      </c>
      <c r="F20" s="47">
        <v>90.899159999999995</v>
      </c>
      <c r="G20" s="48">
        <f t="shared" si="2"/>
        <v>0.4</v>
      </c>
      <c r="H20" s="48">
        <f t="shared" si="3"/>
        <v>0.21</v>
      </c>
      <c r="I20" s="47">
        <f t="shared" si="4"/>
        <v>0.22724789999999997</v>
      </c>
    </row>
    <row r="21" spans="1:9" x14ac:dyDescent="0.25">
      <c r="A21" s="47">
        <f t="shared" si="0"/>
        <v>20</v>
      </c>
      <c r="B21" s="47">
        <f t="shared" si="1"/>
        <v>83.6</v>
      </c>
      <c r="C21" s="47" t="s">
        <v>116</v>
      </c>
      <c r="D21" s="47">
        <v>5</v>
      </c>
      <c r="E21" s="47">
        <v>3</v>
      </c>
      <c r="F21" s="47">
        <v>90.566450000000003</v>
      </c>
      <c r="G21" s="48">
        <f t="shared" si="2"/>
        <v>0.4</v>
      </c>
      <c r="H21" s="48">
        <f t="shared" si="3"/>
        <v>0.21</v>
      </c>
      <c r="I21" s="47">
        <f t="shared" si="4"/>
        <v>0.226416125</v>
      </c>
    </row>
    <row r="22" spans="1:9" x14ac:dyDescent="0.25">
      <c r="A22" s="47">
        <f t="shared" si="0"/>
        <v>21</v>
      </c>
      <c r="B22" s="47">
        <f t="shared" si="1"/>
        <v>83.5</v>
      </c>
      <c r="C22" s="47" t="s">
        <v>119</v>
      </c>
      <c r="D22" s="47">
        <v>5</v>
      </c>
      <c r="E22" s="47">
        <v>3</v>
      </c>
      <c r="F22" s="47">
        <v>90.095789999999994</v>
      </c>
      <c r="G22" s="48">
        <f t="shared" si="2"/>
        <v>0.4</v>
      </c>
      <c r="H22" s="48">
        <f t="shared" si="3"/>
        <v>0.21</v>
      </c>
      <c r="I22" s="47">
        <f t="shared" si="4"/>
        <v>0.22523947499999999</v>
      </c>
    </row>
    <row r="23" spans="1:9" x14ac:dyDescent="0.25">
      <c r="A23" s="47">
        <f t="shared" si="0"/>
        <v>22</v>
      </c>
      <c r="B23" s="47">
        <f t="shared" si="1"/>
        <v>75</v>
      </c>
      <c r="C23" s="47" t="s">
        <v>128</v>
      </c>
      <c r="D23" s="47">
        <v>4</v>
      </c>
      <c r="E23" s="47">
        <v>3</v>
      </c>
      <c r="F23" s="47">
        <v>88.139600000000002</v>
      </c>
      <c r="G23" s="48">
        <f t="shared" si="2"/>
        <v>0.32000000000000006</v>
      </c>
      <c r="H23" s="48">
        <f t="shared" si="3"/>
        <v>0.21</v>
      </c>
      <c r="I23" s="47">
        <f t="shared" si="4"/>
        <v>0.22034900000000002</v>
      </c>
    </row>
    <row r="24" spans="1:9" x14ac:dyDescent="0.25">
      <c r="A24" s="47">
        <f t="shared" si="0"/>
        <v>23</v>
      </c>
      <c r="B24" s="47">
        <f t="shared" si="1"/>
        <v>68.8</v>
      </c>
      <c r="C24" s="47" t="s">
        <v>112</v>
      </c>
      <c r="D24" s="47">
        <v>4</v>
      </c>
      <c r="E24" s="47">
        <v>2</v>
      </c>
      <c r="F24" s="47">
        <v>91.166370000000001</v>
      </c>
      <c r="G24" s="48">
        <f t="shared" si="2"/>
        <v>0.32000000000000006</v>
      </c>
      <c r="H24" s="48">
        <f t="shared" si="3"/>
        <v>0.13999999999999999</v>
      </c>
      <c r="I24" s="47">
        <f t="shared" si="4"/>
        <v>0.22791592499999999</v>
      </c>
    </row>
    <row r="25" spans="1:9" x14ac:dyDescent="0.25">
      <c r="A25" s="47">
        <f t="shared" si="0"/>
        <v>23</v>
      </c>
      <c r="B25" s="47">
        <f t="shared" si="1"/>
        <v>68.8</v>
      </c>
      <c r="C25" s="47" t="s">
        <v>111</v>
      </c>
      <c r="D25" s="47">
        <v>4</v>
      </c>
      <c r="E25" s="47">
        <v>2</v>
      </c>
      <c r="F25" s="47">
        <v>91.166370000000001</v>
      </c>
      <c r="G25" s="48">
        <f t="shared" si="2"/>
        <v>0.32000000000000006</v>
      </c>
      <c r="H25" s="48">
        <f t="shared" si="3"/>
        <v>0.13999999999999999</v>
      </c>
      <c r="I25" s="47">
        <f t="shared" si="4"/>
        <v>0.22791592499999999</v>
      </c>
    </row>
    <row r="26" spans="1:9" x14ac:dyDescent="0.25">
      <c r="A26" s="47">
        <f t="shared" si="0"/>
        <v>23</v>
      </c>
      <c r="B26" s="47">
        <f t="shared" si="1"/>
        <v>68.8</v>
      </c>
      <c r="C26" s="47" t="s">
        <v>85</v>
      </c>
      <c r="D26" s="47">
        <v>4</v>
      </c>
      <c r="E26" s="47">
        <v>2</v>
      </c>
      <c r="F26" s="47">
        <v>91.076269999999994</v>
      </c>
      <c r="G26" s="48">
        <f t="shared" si="2"/>
        <v>0.32000000000000006</v>
      </c>
      <c r="H26" s="48">
        <f t="shared" si="3"/>
        <v>0.13999999999999999</v>
      </c>
      <c r="I26" s="47">
        <f t="shared" si="4"/>
        <v>0.22769067499999998</v>
      </c>
    </row>
    <row r="27" spans="1:9" x14ac:dyDescent="0.25">
      <c r="A27" s="47">
        <f t="shared" si="0"/>
        <v>26</v>
      </c>
      <c r="B27" s="47">
        <f t="shared" si="1"/>
        <v>68.7</v>
      </c>
      <c r="C27" s="47" t="s">
        <v>113</v>
      </c>
      <c r="D27" s="47">
        <v>4</v>
      </c>
      <c r="E27" s="47">
        <v>2</v>
      </c>
      <c r="F27" s="47">
        <v>90.821879999999993</v>
      </c>
      <c r="G27" s="48">
        <f t="shared" si="2"/>
        <v>0.32000000000000006</v>
      </c>
      <c r="H27" s="48">
        <f t="shared" si="3"/>
        <v>0.13999999999999999</v>
      </c>
      <c r="I27" s="47">
        <f t="shared" si="4"/>
        <v>0.22705469999999997</v>
      </c>
    </row>
    <row r="28" spans="1:9" x14ac:dyDescent="0.25">
      <c r="A28" s="47">
        <f t="shared" si="0"/>
        <v>27</v>
      </c>
      <c r="B28" s="47">
        <f t="shared" si="1"/>
        <v>68.599999999999994</v>
      </c>
      <c r="C28" s="47" t="s">
        <v>86</v>
      </c>
      <c r="D28" s="47">
        <v>4</v>
      </c>
      <c r="E28" s="47">
        <v>2</v>
      </c>
      <c r="F28" s="47">
        <v>90.367850000000004</v>
      </c>
      <c r="G28" s="48">
        <f t="shared" si="2"/>
        <v>0.32000000000000006</v>
      </c>
      <c r="H28" s="48">
        <f t="shared" si="3"/>
        <v>0.13999999999999999</v>
      </c>
      <c r="I28" s="47">
        <f t="shared" si="4"/>
        <v>0.22591962500000001</v>
      </c>
    </row>
    <row r="29" spans="1:9" x14ac:dyDescent="0.25">
      <c r="A29" s="47">
        <f t="shared" si="0"/>
        <v>28</v>
      </c>
      <c r="B29" s="47">
        <f t="shared" si="1"/>
        <v>68</v>
      </c>
      <c r="C29" s="47" t="s">
        <v>165</v>
      </c>
      <c r="D29" s="47">
        <v>4</v>
      </c>
      <c r="E29" s="47">
        <v>2</v>
      </c>
      <c r="F29" s="47">
        <v>87.914569999999998</v>
      </c>
      <c r="G29" s="48">
        <f t="shared" si="2"/>
        <v>0.32000000000000006</v>
      </c>
      <c r="H29" s="48">
        <f t="shared" si="3"/>
        <v>0.13999999999999999</v>
      </c>
      <c r="I29" s="47">
        <f t="shared" si="4"/>
        <v>0.21978642500000001</v>
      </c>
    </row>
    <row r="30" spans="1:9" x14ac:dyDescent="0.25">
      <c r="A30" s="47">
        <f t="shared" si="0"/>
        <v>29</v>
      </c>
      <c r="B30" s="47">
        <f t="shared" si="1"/>
        <v>61.8</v>
      </c>
      <c r="C30" s="47" t="s">
        <v>79</v>
      </c>
      <c r="D30" s="47">
        <v>4</v>
      </c>
      <c r="E30" s="47">
        <v>1</v>
      </c>
      <c r="F30" s="47">
        <v>91.033280000000005</v>
      </c>
      <c r="G30" s="48">
        <f t="shared" si="2"/>
        <v>0.32000000000000006</v>
      </c>
      <c r="H30" s="48">
        <f t="shared" si="3"/>
        <v>6.9999999999999993E-2</v>
      </c>
      <c r="I30" s="47">
        <f t="shared" si="4"/>
        <v>0.22758320000000001</v>
      </c>
    </row>
    <row r="31" spans="1:9" x14ac:dyDescent="0.25">
      <c r="A31" s="47">
        <f t="shared" si="0"/>
        <v>30</v>
      </c>
      <c r="B31" s="47">
        <f t="shared" si="1"/>
        <v>61.7</v>
      </c>
      <c r="C31" s="47" t="s">
        <v>76</v>
      </c>
      <c r="D31" s="47">
        <v>4</v>
      </c>
      <c r="E31" s="47">
        <v>1</v>
      </c>
      <c r="F31" s="47">
        <v>90.900199999999998</v>
      </c>
      <c r="G31" s="48">
        <f t="shared" si="2"/>
        <v>0.32000000000000006</v>
      </c>
      <c r="H31" s="48">
        <f t="shared" si="3"/>
        <v>6.9999999999999993E-2</v>
      </c>
      <c r="I31" s="47">
        <f t="shared" si="4"/>
        <v>0.22725049999999999</v>
      </c>
    </row>
    <row r="32" spans="1:9" x14ac:dyDescent="0.25">
      <c r="A32" s="47">
        <f t="shared" si="0"/>
        <v>31</v>
      </c>
      <c r="B32" s="47">
        <f t="shared" si="1"/>
        <v>61.6</v>
      </c>
      <c r="C32" s="47" t="s">
        <v>109</v>
      </c>
      <c r="D32" s="47">
        <v>4</v>
      </c>
      <c r="E32" s="47">
        <v>1</v>
      </c>
      <c r="F32" s="47">
        <v>90.57159</v>
      </c>
      <c r="G32" s="48">
        <f t="shared" si="2"/>
        <v>0.32000000000000006</v>
      </c>
      <c r="H32" s="48">
        <f t="shared" si="3"/>
        <v>6.9999999999999993E-2</v>
      </c>
      <c r="I32" s="47">
        <f t="shared" si="4"/>
        <v>0.226428975</v>
      </c>
    </row>
    <row r="33" spans="1:9" x14ac:dyDescent="0.25">
      <c r="A33" s="47">
        <f t="shared" si="0"/>
        <v>31</v>
      </c>
      <c r="B33" s="47">
        <f t="shared" si="1"/>
        <v>61.6</v>
      </c>
      <c r="C33" s="47" t="s">
        <v>54</v>
      </c>
      <c r="D33" s="47">
        <v>4</v>
      </c>
      <c r="E33" s="47">
        <v>1</v>
      </c>
      <c r="F33" s="47">
        <v>90.57159</v>
      </c>
      <c r="G33" s="48">
        <f t="shared" si="2"/>
        <v>0.32000000000000006</v>
      </c>
      <c r="H33" s="48">
        <f t="shared" si="3"/>
        <v>6.9999999999999993E-2</v>
      </c>
      <c r="I33" s="47">
        <f t="shared" si="4"/>
        <v>0.226428975</v>
      </c>
    </row>
    <row r="34" spans="1:9" x14ac:dyDescent="0.25">
      <c r="A34" s="47">
        <f t="shared" ref="A34:A65" si="5">RANK(B34,B:B)</f>
        <v>33</v>
      </c>
      <c r="B34" s="47">
        <f t="shared" ref="B34:B69" si="6">ROUND((SUM(G34,H34,I34)*100),1)</f>
        <v>61</v>
      </c>
      <c r="C34" s="47" t="s">
        <v>81</v>
      </c>
      <c r="D34" s="47">
        <v>4</v>
      </c>
      <c r="E34" s="47">
        <v>1</v>
      </c>
      <c r="F34" s="47">
        <v>88.099540000000005</v>
      </c>
      <c r="G34" s="48">
        <f t="shared" ref="G34:G69" si="7">(D34/5)*0.4</f>
        <v>0.32000000000000006</v>
      </c>
      <c r="H34" s="48">
        <f t="shared" ref="H34:H69" si="8">(E34/5)*0.35</f>
        <v>6.9999999999999993E-2</v>
      </c>
      <c r="I34" s="47">
        <f t="shared" ref="I34:I69" si="9">(F34/100)*0.25</f>
        <v>0.22024885000000002</v>
      </c>
    </row>
    <row r="35" spans="1:9" x14ac:dyDescent="0.25">
      <c r="A35" s="47">
        <f t="shared" si="5"/>
        <v>34</v>
      </c>
      <c r="B35" s="47">
        <f t="shared" si="6"/>
        <v>60.9</v>
      </c>
      <c r="C35" s="47" t="s">
        <v>70</v>
      </c>
      <c r="D35" s="47">
        <v>4</v>
      </c>
      <c r="E35" s="47">
        <v>1</v>
      </c>
      <c r="F35" s="47">
        <v>87.750190000000003</v>
      </c>
      <c r="G35" s="48">
        <f t="shared" si="7"/>
        <v>0.32000000000000006</v>
      </c>
      <c r="H35" s="48">
        <f t="shared" si="8"/>
        <v>6.9999999999999993E-2</v>
      </c>
      <c r="I35" s="47">
        <f t="shared" si="9"/>
        <v>0.21937547500000001</v>
      </c>
    </row>
    <row r="36" spans="1:9" x14ac:dyDescent="0.25">
      <c r="A36" s="47">
        <f t="shared" si="5"/>
        <v>34</v>
      </c>
      <c r="B36" s="47">
        <f t="shared" si="6"/>
        <v>60.9</v>
      </c>
      <c r="C36" s="47" t="s">
        <v>83</v>
      </c>
      <c r="D36" s="47">
        <v>4</v>
      </c>
      <c r="E36" s="47">
        <v>1</v>
      </c>
      <c r="F36" s="47">
        <v>87.633740000000003</v>
      </c>
      <c r="G36" s="48">
        <f t="shared" si="7"/>
        <v>0.32000000000000006</v>
      </c>
      <c r="H36" s="48">
        <f t="shared" si="8"/>
        <v>6.9999999999999993E-2</v>
      </c>
      <c r="I36" s="47">
        <f t="shared" si="9"/>
        <v>0.21908435000000001</v>
      </c>
    </row>
    <row r="37" spans="1:9" x14ac:dyDescent="0.25">
      <c r="A37" s="47">
        <f t="shared" si="5"/>
        <v>36</v>
      </c>
      <c r="B37" s="47">
        <f t="shared" si="6"/>
        <v>60.2</v>
      </c>
      <c r="C37" s="47" t="s">
        <v>129</v>
      </c>
      <c r="D37" s="47">
        <v>3</v>
      </c>
      <c r="E37" s="47">
        <v>2</v>
      </c>
      <c r="F37" s="47">
        <v>88.710489999999993</v>
      </c>
      <c r="G37" s="48">
        <f t="shared" si="7"/>
        <v>0.24</v>
      </c>
      <c r="H37" s="48">
        <f t="shared" si="8"/>
        <v>0.13999999999999999</v>
      </c>
      <c r="I37" s="47">
        <f t="shared" si="9"/>
        <v>0.22177622499999999</v>
      </c>
    </row>
    <row r="38" spans="1:9" x14ac:dyDescent="0.25">
      <c r="A38" s="47">
        <f t="shared" si="5"/>
        <v>37</v>
      </c>
      <c r="B38" s="47">
        <f t="shared" si="6"/>
        <v>60</v>
      </c>
      <c r="C38" s="47" t="s">
        <v>133</v>
      </c>
      <c r="D38" s="47">
        <v>3</v>
      </c>
      <c r="E38" s="47">
        <v>2</v>
      </c>
      <c r="F38" s="47">
        <v>88.099540000000005</v>
      </c>
      <c r="G38" s="48">
        <f t="shared" si="7"/>
        <v>0.24</v>
      </c>
      <c r="H38" s="48">
        <f t="shared" si="8"/>
        <v>0.13999999999999999</v>
      </c>
      <c r="I38" s="47">
        <f t="shared" si="9"/>
        <v>0.22024885000000002</v>
      </c>
    </row>
    <row r="39" spans="1:9" x14ac:dyDescent="0.25">
      <c r="A39" s="47">
        <f t="shared" si="5"/>
        <v>37</v>
      </c>
      <c r="B39" s="47">
        <f t="shared" si="6"/>
        <v>60</v>
      </c>
      <c r="C39" s="47" t="s">
        <v>122</v>
      </c>
      <c r="D39" s="47">
        <v>3</v>
      </c>
      <c r="E39" s="47">
        <v>2</v>
      </c>
      <c r="F39" s="47">
        <v>88.099540000000005</v>
      </c>
      <c r="G39" s="48">
        <f t="shared" si="7"/>
        <v>0.24</v>
      </c>
      <c r="H39" s="48">
        <f t="shared" si="8"/>
        <v>0.13999999999999999</v>
      </c>
      <c r="I39" s="47">
        <f t="shared" si="9"/>
        <v>0.22024885000000002</v>
      </c>
    </row>
    <row r="40" spans="1:9" x14ac:dyDescent="0.25">
      <c r="A40" s="47">
        <f t="shared" si="5"/>
        <v>39</v>
      </c>
      <c r="B40" s="47">
        <f t="shared" si="6"/>
        <v>59.9</v>
      </c>
      <c r="C40" s="47" t="s">
        <v>132</v>
      </c>
      <c r="D40" s="47">
        <v>3</v>
      </c>
      <c r="E40" s="47">
        <v>2</v>
      </c>
      <c r="F40" s="47">
        <v>87.517290000000003</v>
      </c>
      <c r="G40" s="48">
        <f t="shared" si="7"/>
        <v>0.24</v>
      </c>
      <c r="H40" s="48">
        <f t="shared" si="8"/>
        <v>0.13999999999999999</v>
      </c>
      <c r="I40" s="47">
        <f t="shared" si="9"/>
        <v>0.21879322500000001</v>
      </c>
    </row>
    <row r="41" spans="1:9" x14ac:dyDescent="0.25">
      <c r="A41" s="47">
        <f t="shared" si="5"/>
        <v>40</v>
      </c>
      <c r="B41" s="47">
        <f t="shared" si="6"/>
        <v>59.8</v>
      </c>
      <c r="C41" s="47" t="s">
        <v>124</v>
      </c>
      <c r="D41" s="47">
        <v>3</v>
      </c>
      <c r="E41" s="47">
        <v>2</v>
      </c>
      <c r="F41" s="47">
        <v>87.379620000000003</v>
      </c>
      <c r="G41" s="48">
        <f t="shared" si="7"/>
        <v>0.24</v>
      </c>
      <c r="H41" s="48">
        <f t="shared" si="8"/>
        <v>0.13999999999999999</v>
      </c>
      <c r="I41" s="47">
        <f t="shared" si="9"/>
        <v>0.21844905000000001</v>
      </c>
    </row>
    <row r="42" spans="1:9" x14ac:dyDescent="0.25">
      <c r="A42" s="47">
        <f t="shared" si="5"/>
        <v>41</v>
      </c>
      <c r="B42" s="47">
        <f t="shared" si="6"/>
        <v>59.6</v>
      </c>
      <c r="C42" s="47" t="s">
        <v>137</v>
      </c>
      <c r="D42" s="47">
        <v>3</v>
      </c>
      <c r="E42" s="47">
        <v>2</v>
      </c>
      <c r="F42" s="47">
        <v>86.329499999999996</v>
      </c>
      <c r="G42" s="48">
        <f t="shared" si="7"/>
        <v>0.24</v>
      </c>
      <c r="H42" s="48">
        <f t="shared" si="8"/>
        <v>0.13999999999999999</v>
      </c>
      <c r="I42" s="47">
        <f t="shared" si="9"/>
        <v>0.21582374999999998</v>
      </c>
    </row>
    <row r="43" spans="1:9" x14ac:dyDescent="0.25">
      <c r="A43" s="47">
        <f t="shared" si="5"/>
        <v>41</v>
      </c>
      <c r="B43" s="47">
        <f t="shared" si="6"/>
        <v>59.6</v>
      </c>
      <c r="C43" s="47" t="s">
        <v>125</v>
      </c>
      <c r="D43" s="47">
        <v>3</v>
      </c>
      <c r="E43" s="47">
        <v>2</v>
      </c>
      <c r="F43" s="47">
        <v>86.547839999999994</v>
      </c>
      <c r="G43" s="48">
        <f t="shared" si="7"/>
        <v>0.24</v>
      </c>
      <c r="H43" s="48">
        <f t="shared" si="8"/>
        <v>0.13999999999999999</v>
      </c>
      <c r="I43" s="47">
        <f t="shared" si="9"/>
        <v>0.2163696</v>
      </c>
    </row>
    <row r="44" spans="1:9" x14ac:dyDescent="0.25">
      <c r="A44" s="47">
        <f t="shared" si="5"/>
        <v>43</v>
      </c>
      <c r="B44" s="47">
        <f t="shared" si="6"/>
        <v>59.1</v>
      </c>
      <c r="C44" s="47" t="s">
        <v>136</v>
      </c>
      <c r="D44" s="47">
        <v>3</v>
      </c>
      <c r="E44" s="47">
        <v>2</v>
      </c>
      <c r="F44" s="47">
        <v>84.333209999999994</v>
      </c>
      <c r="G44" s="48">
        <f t="shared" si="7"/>
        <v>0.24</v>
      </c>
      <c r="H44" s="48">
        <f t="shared" si="8"/>
        <v>0.13999999999999999</v>
      </c>
      <c r="I44" s="47">
        <f t="shared" si="9"/>
        <v>0.21083302499999998</v>
      </c>
    </row>
    <row r="45" spans="1:9" x14ac:dyDescent="0.25">
      <c r="A45" s="47">
        <f t="shared" si="5"/>
        <v>44</v>
      </c>
      <c r="B45" s="47">
        <f t="shared" si="6"/>
        <v>53.9</v>
      </c>
      <c r="C45" s="47" t="s">
        <v>91</v>
      </c>
      <c r="D45" s="47">
        <v>3</v>
      </c>
      <c r="E45" s="47">
        <v>1</v>
      </c>
      <c r="F45" s="47">
        <v>91.565629999999999</v>
      </c>
      <c r="G45" s="48">
        <f t="shared" si="7"/>
        <v>0.24</v>
      </c>
      <c r="H45" s="48">
        <f t="shared" si="8"/>
        <v>6.9999999999999993E-2</v>
      </c>
      <c r="I45" s="47">
        <f t="shared" si="9"/>
        <v>0.22891407499999999</v>
      </c>
    </row>
    <row r="46" spans="1:9" x14ac:dyDescent="0.25">
      <c r="A46" s="47">
        <f t="shared" si="5"/>
        <v>45</v>
      </c>
      <c r="B46" s="47">
        <f t="shared" si="6"/>
        <v>52.8</v>
      </c>
      <c r="C46" s="47" t="s">
        <v>87</v>
      </c>
      <c r="D46" s="47">
        <v>2</v>
      </c>
      <c r="E46" s="47">
        <v>2</v>
      </c>
      <c r="F46" s="47">
        <v>91.398250000000004</v>
      </c>
      <c r="G46" s="48">
        <f t="shared" si="7"/>
        <v>0.16000000000000003</v>
      </c>
      <c r="H46" s="48">
        <f t="shared" si="8"/>
        <v>0.13999999999999999</v>
      </c>
      <c r="I46" s="47">
        <f t="shared" si="9"/>
        <v>0.22849562500000001</v>
      </c>
    </row>
    <row r="47" spans="1:9" x14ac:dyDescent="0.25">
      <c r="A47" s="47">
        <f t="shared" si="5"/>
        <v>46</v>
      </c>
      <c r="B47" s="47">
        <f t="shared" si="6"/>
        <v>52.7</v>
      </c>
      <c r="C47" s="47" t="s">
        <v>89</v>
      </c>
      <c r="D47" s="47">
        <v>2</v>
      </c>
      <c r="E47" s="47">
        <v>2</v>
      </c>
      <c r="F47" s="47">
        <v>90.743560000000002</v>
      </c>
      <c r="G47" s="48">
        <f t="shared" si="7"/>
        <v>0.16000000000000003</v>
      </c>
      <c r="H47" s="48">
        <f t="shared" si="8"/>
        <v>0.13999999999999999</v>
      </c>
      <c r="I47" s="47">
        <f t="shared" si="9"/>
        <v>0.2268589</v>
      </c>
    </row>
    <row r="48" spans="1:9" x14ac:dyDescent="0.25">
      <c r="A48" s="47">
        <f t="shared" si="5"/>
        <v>47</v>
      </c>
      <c r="B48" s="47">
        <f t="shared" si="6"/>
        <v>51.8</v>
      </c>
      <c r="C48" s="47" t="s">
        <v>108</v>
      </c>
      <c r="D48" s="47">
        <v>2</v>
      </c>
      <c r="E48" s="47">
        <v>2</v>
      </c>
      <c r="F48" s="47">
        <v>87.213260000000005</v>
      </c>
      <c r="G48" s="48">
        <f t="shared" si="7"/>
        <v>0.16000000000000003</v>
      </c>
      <c r="H48" s="48">
        <f t="shared" si="8"/>
        <v>0.13999999999999999</v>
      </c>
      <c r="I48" s="47">
        <f t="shared" si="9"/>
        <v>0.21803315000000001</v>
      </c>
    </row>
    <row r="49" spans="1:9" x14ac:dyDescent="0.25">
      <c r="A49" s="47">
        <f t="shared" si="5"/>
        <v>48</v>
      </c>
      <c r="B49" s="47">
        <f t="shared" si="6"/>
        <v>46.2</v>
      </c>
      <c r="C49" s="47" t="s">
        <v>178</v>
      </c>
      <c r="D49" s="47">
        <v>2</v>
      </c>
      <c r="E49" s="47">
        <v>1</v>
      </c>
      <c r="F49" s="47">
        <v>92.89622</v>
      </c>
      <c r="G49" s="48">
        <f t="shared" si="7"/>
        <v>0.16000000000000003</v>
      </c>
      <c r="H49" s="48">
        <f t="shared" si="8"/>
        <v>6.9999999999999993E-2</v>
      </c>
      <c r="I49" s="47">
        <f t="shared" si="9"/>
        <v>0.23224054999999999</v>
      </c>
    </row>
    <row r="50" spans="1:9" x14ac:dyDescent="0.25">
      <c r="A50" s="47">
        <f t="shared" si="5"/>
        <v>49</v>
      </c>
      <c r="B50" s="47">
        <f t="shared" si="6"/>
        <v>46</v>
      </c>
      <c r="C50" s="47" t="s">
        <v>68</v>
      </c>
      <c r="D50" s="47">
        <v>2</v>
      </c>
      <c r="E50" s="47">
        <v>1</v>
      </c>
      <c r="F50" s="47">
        <v>91.825550000000007</v>
      </c>
      <c r="G50" s="48">
        <f t="shared" si="7"/>
        <v>0.16000000000000003</v>
      </c>
      <c r="H50" s="48">
        <f t="shared" si="8"/>
        <v>6.9999999999999993E-2</v>
      </c>
      <c r="I50" s="47">
        <f t="shared" si="9"/>
        <v>0.22956387500000003</v>
      </c>
    </row>
    <row r="51" spans="1:9" x14ac:dyDescent="0.25">
      <c r="A51" s="47">
        <f t="shared" si="5"/>
        <v>50</v>
      </c>
      <c r="B51" s="47">
        <f t="shared" si="6"/>
        <v>45.6</v>
      </c>
      <c r="C51" s="47" t="s">
        <v>58</v>
      </c>
      <c r="D51" s="47">
        <v>2</v>
      </c>
      <c r="E51" s="47">
        <v>1</v>
      </c>
      <c r="F51" s="47">
        <v>90.57159</v>
      </c>
      <c r="G51" s="48">
        <f t="shared" si="7"/>
        <v>0.16000000000000003</v>
      </c>
      <c r="H51" s="48">
        <f t="shared" si="8"/>
        <v>6.9999999999999993E-2</v>
      </c>
      <c r="I51" s="47">
        <f t="shared" si="9"/>
        <v>0.226428975</v>
      </c>
    </row>
    <row r="52" spans="1:9" x14ac:dyDescent="0.25">
      <c r="A52" s="47">
        <f t="shared" si="5"/>
        <v>51</v>
      </c>
      <c r="B52" s="47">
        <f t="shared" si="6"/>
        <v>45.1</v>
      </c>
      <c r="C52" s="47" t="s">
        <v>62</v>
      </c>
      <c r="D52" s="47">
        <v>1</v>
      </c>
      <c r="E52" s="47">
        <v>2</v>
      </c>
      <c r="F52" s="47">
        <v>92.49409</v>
      </c>
      <c r="G52" s="48">
        <f t="shared" si="7"/>
        <v>8.0000000000000016E-2</v>
      </c>
      <c r="H52" s="48">
        <f t="shared" si="8"/>
        <v>0.13999999999999999</v>
      </c>
      <c r="I52" s="47">
        <f t="shared" si="9"/>
        <v>0.23123522499999999</v>
      </c>
    </row>
    <row r="53" spans="1:9" x14ac:dyDescent="0.25">
      <c r="A53" s="47">
        <f t="shared" si="5"/>
        <v>52</v>
      </c>
      <c r="B53" s="47">
        <f t="shared" si="6"/>
        <v>44.7</v>
      </c>
      <c r="C53" s="47" t="s">
        <v>121</v>
      </c>
      <c r="D53" s="47">
        <v>2</v>
      </c>
      <c r="E53" s="47">
        <v>1</v>
      </c>
      <c r="F53" s="47">
        <v>86.911709999999999</v>
      </c>
      <c r="G53" s="48">
        <f t="shared" si="7"/>
        <v>0.16000000000000003</v>
      </c>
      <c r="H53" s="48">
        <f t="shared" si="8"/>
        <v>6.9999999999999993E-2</v>
      </c>
      <c r="I53" s="47">
        <f t="shared" si="9"/>
        <v>0.21727927499999999</v>
      </c>
    </row>
    <row r="54" spans="1:9" x14ac:dyDescent="0.25">
      <c r="A54" s="47">
        <f t="shared" si="5"/>
        <v>53</v>
      </c>
      <c r="B54" s="47">
        <f t="shared" si="6"/>
        <v>44.6</v>
      </c>
      <c r="C54" s="47" t="s">
        <v>65</v>
      </c>
      <c r="D54" s="47">
        <v>1</v>
      </c>
      <c r="E54" s="47">
        <v>2</v>
      </c>
      <c r="F54" s="47">
        <v>90.514430000000004</v>
      </c>
      <c r="G54" s="48">
        <f t="shared" si="7"/>
        <v>8.0000000000000016E-2</v>
      </c>
      <c r="H54" s="48">
        <f t="shared" si="8"/>
        <v>0.13999999999999999</v>
      </c>
      <c r="I54" s="47">
        <f t="shared" si="9"/>
        <v>0.226286075</v>
      </c>
    </row>
    <row r="55" spans="1:9" x14ac:dyDescent="0.25">
      <c r="A55" s="47">
        <f t="shared" si="5"/>
        <v>54</v>
      </c>
      <c r="B55" s="47">
        <f t="shared" si="6"/>
        <v>37.4</v>
      </c>
      <c r="C55" s="47" t="s">
        <v>110</v>
      </c>
      <c r="D55" s="47">
        <v>1</v>
      </c>
      <c r="E55" s="47">
        <v>2</v>
      </c>
      <c r="F55" s="47">
        <v>61.552430000000001</v>
      </c>
      <c r="G55" s="48">
        <f t="shared" si="7"/>
        <v>8.0000000000000016E-2</v>
      </c>
      <c r="H55" s="48">
        <f t="shared" si="8"/>
        <v>0.13999999999999999</v>
      </c>
      <c r="I55" s="47">
        <f t="shared" si="9"/>
        <v>0.15388107500000001</v>
      </c>
    </row>
    <row r="56" spans="1:9" x14ac:dyDescent="0.25">
      <c r="A56" s="47">
        <f t="shared" si="5"/>
        <v>55</v>
      </c>
      <c r="B56" s="47">
        <f t="shared" si="6"/>
        <v>36.700000000000003</v>
      </c>
      <c r="C56" s="47" t="s">
        <v>105</v>
      </c>
      <c r="D56" s="47">
        <v>2</v>
      </c>
      <c r="E56" s="47">
        <v>1</v>
      </c>
      <c r="F56" s="47">
        <v>54.898110000000003</v>
      </c>
      <c r="G56" s="48">
        <f t="shared" si="7"/>
        <v>0.16000000000000003</v>
      </c>
      <c r="H56" s="48">
        <f t="shared" si="8"/>
        <v>6.9999999999999993E-2</v>
      </c>
      <c r="I56" s="47">
        <f t="shared" si="9"/>
        <v>0.137245275</v>
      </c>
    </row>
    <row r="57" spans="1:9" x14ac:dyDescent="0.25">
      <c r="A57" s="47">
        <f t="shared" si="5"/>
        <v>56</v>
      </c>
      <c r="B57" s="47">
        <f t="shared" si="6"/>
        <v>35.5</v>
      </c>
      <c r="C57" s="47" t="s">
        <v>84</v>
      </c>
      <c r="D57" s="47">
        <v>1</v>
      </c>
      <c r="E57" s="47">
        <v>2</v>
      </c>
      <c r="F57" s="47">
        <v>54.066330000000001</v>
      </c>
      <c r="G57" s="48">
        <f t="shared" si="7"/>
        <v>8.0000000000000016E-2</v>
      </c>
      <c r="H57" s="48">
        <f t="shared" si="8"/>
        <v>0.13999999999999999</v>
      </c>
      <c r="I57" s="47">
        <f t="shared" si="9"/>
        <v>0.13516582499999999</v>
      </c>
    </row>
    <row r="58" spans="1:9" x14ac:dyDescent="0.25">
      <c r="A58" s="47">
        <f t="shared" si="5"/>
        <v>57</v>
      </c>
      <c r="B58" s="47">
        <f t="shared" si="6"/>
        <v>34.1</v>
      </c>
      <c r="C58" s="47" t="s">
        <v>214</v>
      </c>
      <c r="D58" s="47">
        <v>1</v>
      </c>
      <c r="E58" s="47">
        <v>1</v>
      </c>
      <c r="F58" s="47">
        <v>76.524640000000005</v>
      </c>
      <c r="G58" s="48">
        <f t="shared" si="7"/>
        <v>8.0000000000000016E-2</v>
      </c>
      <c r="H58" s="48">
        <f t="shared" si="8"/>
        <v>6.9999999999999993E-2</v>
      </c>
      <c r="I58" s="47">
        <f t="shared" si="9"/>
        <v>0.19131160000000003</v>
      </c>
    </row>
    <row r="59" spans="1:9" x14ac:dyDescent="0.25">
      <c r="A59" s="47">
        <f t="shared" si="5"/>
        <v>58</v>
      </c>
      <c r="B59" s="47">
        <f t="shared" si="6"/>
        <v>33.5</v>
      </c>
      <c r="C59" s="47" t="s">
        <v>61</v>
      </c>
      <c r="D59" s="47">
        <v>1</v>
      </c>
      <c r="E59" s="47">
        <v>1</v>
      </c>
      <c r="F59" s="47">
        <v>74.029269999999997</v>
      </c>
      <c r="G59" s="48">
        <f t="shared" si="7"/>
        <v>8.0000000000000016E-2</v>
      </c>
      <c r="H59" s="48">
        <f t="shared" si="8"/>
        <v>6.9999999999999993E-2</v>
      </c>
      <c r="I59" s="47">
        <f t="shared" si="9"/>
        <v>0.18507317499999998</v>
      </c>
    </row>
    <row r="60" spans="1:9" x14ac:dyDescent="0.25">
      <c r="A60" s="47">
        <f t="shared" si="5"/>
        <v>59</v>
      </c>
      <c r="B60" s="47">
        <f t="shared" si="6"/>
        <v>32.9</v>
      </c>
      <c r="C60" s="47" t="s">
        <v>80</v>
      </c>
      <c r="D60" s="47">
        <v>1</v>
      </c>
      <c r="E60" s="47">
        <v>1</v>
      </c>
      <c r="F60" s="47">
        <v>71.533910000000006</v>
      </c>
      <c r="G60" s="48">
        <f t="shared" si="7"/>
        <v>8.0000000000000016E-2</v>
      </c>
      <c r="H60" s="48">
        <f t="shared" si="8"/>
        <v>6.9999999999999993E-2</v>
      </c>
      <c r="I60" s="47">
        <f t="shared" si="9"/>
        <v>0.178834775</v>
      </c>
    </row>
    <row r="61" spans="1:9" x14ac:dyDescent="0.25">
      <c r="A61" s="47">
        <f t="shared" si="5"/>
        <v>60</v>
      </c>
      <c r="B61" s="47">
        <f t="shared" si="6"/>
        <v>32.200000000000003</v>
      </c>
      <c r="C61" s="47" t="s">
        <v>95</v>
      </c>
      <c r="D61" s="47">
        <v>1</v>
      </c>
      <c r="E61" s="47">
        <v>2</v>
      </c>
      <c r="F61" s="47">
        <v>40.757689999999997</v>
      </c>
      <c r="G61" s="48">
        <f t="shared" si="7"/>
        <v>8.0000000000000016E-2</v>
      </c>
      <c r="H61" s="48">
        <f t="shared" si="8"/>
        <v>0.13999999999999999</v>
      </c>
      <c r="I61" s="47">
        <f t="shared" si="9"/>
        <v>0.10189422499999999</v>
      </c>
    </row>
    <row r="62" spans="1:9" x14ac:dyDescent="0.25">
      <c r="A62" s="47">
        <f t="shared" si="5"/>
        <v>61</v>
      </c>
      <c r="B62" s="47">
        <f t="shared" si="6"/>
        <v>32.1</v>
      </c>
      <c r="C62" s="47" t="s">
        <v>72</v>
      </c>
      <c r="D62" s="47">
        <v>1</v>
      </c>
      <c r="E62" s="47">
        <v>1</v>
      </c>
      <c r="F62" s="47">
        <v>68.20675</v>
      </c>
      <c r="G62" s="48">
        <f t="shared" si="7"/>
        <v>8.0000000000000016E-2</v>
      </c>
      <c r="H62" s="48">
        <f t="shared" si="8"/>
        <v>6.9999999999999993E-2</v>
      </c>
      <c r="I62" s="47">
        <f t="shared" si="9"/>
        <v>0.17051687500000001</v>
      </c>
    </row>
    <row r="63" spans="1:9" x14ac:dyDescent="0.25">
      <c r="A63" s="47">
        <f t="shared" si="5"/>
        <v>62</v>
      </c>
      <c r="B63" s="47">
        <f t="shared" si="6"/>
        <v>31.8</v>
      </c>
      <c r="C63" s="47" t="s">
        <v>88</v>
      </c>
      <c r="D63" s="47">
        <v>1</v>
      </c>
      <c r="E63" s="47">
        <v>2</v>
      </c>
      <c r="F63" s="47">
        <v>39.094110000000001</v>
      </c>
      <c r="G63" s="48">
        <f t="shared" si="7"/>
        <v>8.0000000000000016E-2</v>
      </c>
      <c r="H63" s="48">
        <f t="shared" si="8"/>
        <v>0.13999999999999999</v>
      </c>
      <c r="I63" s="47">
        <f t="shared" si="9"/>
        <v>9.7735274999999996E-2</v>
      </c>
    </row>
    <row r="64" spans="1:9" x14ac:dyDescent="0.25">
      <c r="A64" s="47">
        <f t="shared" si="5"/>
        <v>63</v>
      </c>
      <c r="B64" s="47">
        <f t="shared" si="6"/>
        <v>31.4</v>
      </c>
      <c r="C64" s="47" t="s">
        <v>166</v>
      </c>
      <c r="D64" s="47">
        <v>1</v>
      </c>
      <c r="E64" s="47">
        <v>1</v>
      </c>
      <c r="F64" s="47">
        <v>65.711380000000005</v>
      </c>
      <c r="G64" s="48">
        <f t="shared" si="7"/>
        <v>8.0000000000000016E-2</v>
      </c>
      <c r="H64" s="48">
        <f t="shared" si="8"/>
        <v>6.9999999999999993E-2</v>
      </c>
      <c r="I64" s="47">
        <f t="shared" si="9"/>
        <v>0.16427845000000002</v>
      </c>
    </row>
    <row r="65" spans="1:9" x14ac:dyDescent="0.25">
      <c r="A65" s="47">
        <f t="shared" si="5"/>
        <v>64</v>
      </c>
      <c r="B65" s="47">
        <f t="shared" si="6"/>
        <v>31.2</v>
      </c>
      <c r="C65" s="47" t="s">
        <v>103</v>
      </c>
      <c r="D65" s="47">
        <v>1</v>
      </c>
      <c r="E65" s="47">
        <v>1</v>
      </c>
      <c r="F65" s="47">
        <v>64.879589999999993</v>
      </c>
      <c r="G65" s="48">
        <f t="shared" si="7"/>
        <v>8.0000000000000016E-2</v>
      </c>
      <c r="H65" s="48">
        <f t="shared" si="8"/>
        <v>6.9999999999999993E-2</v>
      </c>
      <c r="I65" s="47">
        <f t="shared" si="9"/>
        <v>0.162198975</v>
      </c>
    </row>
    <row r="66" spans="1:9" x14ac:dyDescent="0.25">
      <c r="A66" s="47">
        <f t="shared" ref="A66:A69" si="10">RANK(B66,B:B)</f>
        <v>65</v>
      </c>
      <c r="B66" s="47">
        <f t="shared" si="6"/>
        <v>31.1</v>
      </c>
      <c r="C66" s="47" t="s">
        <v>97</v>
      </c>
      <c r="D66" s="47">
        <v>1</v>
      </c>
      <c r="E66" s="47">
        <v>2</v>
      </c>
      <c r="F66" s="47">
        <v>36.598739999999999</v>
      </c>
      <c r="G66" s="48">
        <f t="shared" si="7"/>
        <v>8.0000000000000016E-2</v>
      </c>
      <c r="H66" s="48">
        <f t="shared" si="8"/>
        <v>0.13999999999999999</v>
      </c>
      <c r="I66" s="47">
        <f t="shared" si="9"/>
        <v>9.1496850000000005E-2</v>
      </c>
    </row>
    <row r="67" spans="1:9" x14ac:dyDescent="0.25">
      <c r="A67" s="47">
        <f t="shared" si="10"/>
        <v>66</v>
      </c>
      <c r="B67" s="47">
        <f t="shared" si="6"/>
        <v>30.6</v>
      </c>
      <c r="C67" s="47" t="s">
        <v>102</v>
      </c>
      <c r="D67" s="47">
        <v>1</v>
      </c>
      <c r="E67" s="47">
        <v>1</v>
      </c>
      <c r="F67" s="47">
        <v>62.384219999999999</v>
      </c>
      <c r="G67" s="48">
        <f t="shared" si="7"/>
        <v>8.0000000000000016E-2</v>
      </c>
      <c r="H67" s="48">
        <f t="shared" si="8"/>
        <v>6.9999999999999993E-2</v>
      </c>
      <c r="I67" s="47">
        <f t="shared" si="9"/>
        <v>0.15596055</v>
      </c>
    </row>
    <row r="68" spans="1:9" x14ac:dyDescent="0.25">
      <c r="A68" s="47">
        <f t="shared" si="10"/>
        <v>67</v>
      </c>
      <c r="B68" s="47">
        <f t="shared" si="6"/>
        <v>29.7</v>
      </c>
      <c r="C68" s="47" t="s">
        <v>67</v>
      </c>
      <c r="D68" s="47">
        <v>1</v>
      </c>
      <c r="E68" s="47">
        <v>2</v>
      </c>
      <c r="F68" s="47">
        <v>30.776219999999999</v>
      </c>
      <c r="G68" s="48">
        <f t="shared" si="7"/>
        <v>8.0000000000000016E-2</v>
      </c>
      <c r="H68" s="48">
        <f t="shared" si="8"/>
        <v>0.13999999999999999</v>
      </c>
      <c r="I68" s="47">
        <f t="shared" si="9"/>
        <v>7.6940549999999996E-2</v>
      </c>
    </row>
    <row r="69" spans="1:9" x14ac:dyDescent="0.25">
      <c r="A69" s="47">
        <f t="shared" si="10"/>
        <v>68</v>
      </c>
      <c r="B69" s="47">
        <f t="shared" si="6"/>
        <v>25.4</v>
      </c>
      <c r="C69" s="47" t="s">
        <v>93</v>
      </c>
      <c r="D69" s="47">
        <v>1</v>
      </c>
      <c r="E69" s="47">
        <v>1</v>
      </c>
      <c r="F69" s="47">
        <v>41.589480000000002</v>
      </c>
      <c r="G69" s="48">
        <f t="shared" si="7"/>
        <v>8.0000000000000016E-2</v>
      </c>
      <c r="H69" s="48">
        <f t="shared" si="8"/>
        <v>6.9999999999999993E-2</v>
      </c>
      <c r="I69" s="47">
        <f t="shared" si="9"/>
        <v>0.1039737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B71F8-1ECC-428A-B5C6-9401620AC938}">
  <dimension ref="A1:K31"/>
  <sheetViews>
    <sheetView workbookViewId="0">
      <selection activeCell="I38" sqref="I38"/>
    </sheetView>
  </sheetViews>
  <sheetFormatPr defaultRowHeight="15" x14ac:dyDescent="0.25"/>
  <cols>
    <col min="1" max="1" width="10.85546875" bestFit="1" customWidth="1"/>
    <col min="2" max="2" width="13.28515625" bestFit="1" customWidth="1"/>
    <col min="3" max="3" width="17.42578125" bestFit="1" customWidth="1"/>
    <col min="4" max="4" width="17.5703125" bestFit="1" customWidth="1"/>
    <col min="5" max="5" width="13.7109375" bestFit="1" customWidth="1"/>
    <col min="6" max="6" width="14.85546875" bestFit="1" customWidth="1"/>
    <col min="7" max="7" width="17.5703125" bestFit="1" customWidth="1"/>
    <col min="8" max="8" width="13.7109375" bestFit="1" customWidth="1"/>
    <col min="9" max="9" width="11.42578125" bestFit="1" customWidth="1"/>
  </cols>
  <sheetData>
    <row r="1" spans="1:11" ht="51.75" x14ac:dyDescent="0.25">
      <c r="A1" s="31" t="s">
        <v>202</v>
      </c>
      <c r="B1" s="31" t="s">
        <v>153</v>
      </c>
      <c r="C1" s="31" t="s">
        <v>3</v>
      </c>
      <c r="D1" s="31" t="s">
        <v>5</v>
      </c>
      <c r="E1" s="31" t="s">
        <v>204</v>
      </c>
      <c r="F1" s="31" t="s">
        <v>216</v>
      </c>
      <c r="G1" s="31" t="s">
        <v>150</v>
      </c>
      <c r="H1" s="31" t="s">
        <v>151</v>
      </c>
      <c r="I1" s="31" t="s">
        <v>205</v>
      </c>
    </row>
    <row r="2" spans="1:11" x14ac:dyDescent="0.25">
      <c r="A2" s="49">
        <f t="shared" ref="A2:A29" si="0">RANK(B2,B:B)</f>
        <v>1</v>
      </c>
      <c r="B2" s="24">
        <f t="shared" ref="B2:B29" si="1">ROUND((SUM(G2,H2,I2)*100),1)</f>
        <v>99.5</v>
      </c>
      <c r="C2" s="23" t="s">
        <v>45</v>
      </c>
      <c r="D2" s="23">
        <v>5</v>
      </c>
      <c r="E2" s="23">
        <v>5</v>
      </c>
      <c r="F2" s="23">
        <v>98</v>
      </c>
      <c r="G2" s="9">
        <f t="shared" ref="G2:G29" si="2">(D2/5)*0.4</f>
        <v>0.4</v>
      </c>
      <c r="H2" s="9">
        <f t="shared" ref="H2:H29" si="3">(E2/5)*0.35</f>
        <v>0.35</v>
      </c>
      <c r="I2" s="50">
        <f t="shared" ref="I2:I29" si="4">(F2/100)*0.25</f>
        <v>0.245</v>
      </c>
      <c r="K2" s="2"/>
    </row>
    <row r="3" spans="1:11" x14ac:dyDescent="0.25">
      <c r="A3" s="49">
        <f t="shared" si="0"/>
        <v>2</v>
      </c>
      <c r="B3" s="24">
        <f t="shared" si="1"/>
        <v>91</v>
      </c>
      <c r="C3" s="23" t="s">
        <v>44</v>
      </c>
      <c r="D3" s="23">
        <v>5</v>
      </c>
      <c r="E3" s="23">
        <v>4</v>
      </c>
      <c r="F3" s="23">
        <v>92</v>
      </c>
      <c r="G3" s="9">
        <f t="shared" si="2"/>
        <v>0.4</v>
      </c>
      <c r="H3" s="9">
        <f t="shared" si="3"/>
        <v>0.27999999999999997</v>
      </c>
      <c r="I3" s="50">
        <f t="shared" si="4"/>
        <v>0.23</v>
      </c>
      <c r="K3" s="2"/>
    </row>
    <row r="4" spans="1:11" x14ac:dyDescent="0.25">
      <c r="A4" s="49">
        <f t="shared" si="0"/>
        <v>3</v>
      </c>
      <c r="B4" s="24">
        <f t="shared" si="1"/>
        <v>84.5</v>
      </c>
      <c r="C4" s="23" t="s">
        <v>22</v>
      </c>
      <c r="D4" s="23">
        <v>5</v>
      </c>
      <c r="E4" s="23">
        <v>3</v>
      </c>
      <c r="F4" s="23">
        <v>94</v>
      </c>
      <c r="G4" s="9">
        <f t="shared" si="2"/>
        <v>0.4</v>
      </c>
      <c r="H4" s="9">
        <f t="shared" si="3"/>
        <v>0.21</v>
      </c>
      <c r="I4" s="50">
        <f t="shared" si="4"/>
        <v>0.23499999999999999</v>
      </c>
      <c r="K4" s="2"/>
    </row>
    <row r="5" spans="1:11" x14ac:dyDescent="0.25">
      <c r="A5" s="49">
        <f t="shared" si="0"/>
        <v>4</v>
      </c>
      <c r="B5" s="24">
        <f t="shared" si="1"/>
        <v>84</v>
      </c>
      <c r="C5" s="23" t="s">
        <v>37</v>
      </c>
      <c r="D5" s="23">
        <v>5</v>
      </c>
      <c r="E5" s="23">
        <v>3</v>
      </c>
      <c r="F5" s="23">
        <v>92</v>
      </c>
      <c r="G5" s="9">
        <f t="shared" si="2"/>
        <v>0.4</v>
      </c>
      <c r="H5" s="9">
        <f t="shared" si="3"/>
        <v>0.21</v>
      </c>
      <c r="I5" s="50">
        <f t="shared" si="4"/>
        <v>0.23</v>
      </c>
      <c r="K5" s="2"/>
    </row>
    <row r="6" spans="1:11" x14ac:dyDescent="0.25">
      <c r="A6" s="49">
        <f t="shared" si="0"/>
        <v>5</v>
      </c>
      <c r="B6" s="24">
        <f t="shared" si="1"/>
        <v>75</v>
      </c>
      <c r="C6" s="23" t="s">
        <v>40</v>
      </c>
      <c r="D6" s="23">
        <v>4</v>
      </c>
      <c r="E6" s="23">
        <v>3</v>
      </c>
      <c r="F6" s="23">
        <v>88</v>
      </c>
      <c r="G6" s="9">
        <f t="shared" si="2"/>
        <v>0.32000000000000006</v>
      </c>
      <c r="H6" s="9">
        <f t="shared" si="3"/>
        <v>0.21</v>
      </c>
      <c r="I6" s="50">
        <f t="shared" si="4"/>
        <v>0.22</v>
      </c>
      <c r="K6" s="2"/>
    </row>
    <row r="7" spans="1:11" x14ac:dyDescent="0.25">
      <c r="A7" s="49">
        <f t="shared" si="0"/>
        <v>6</v>
      </c>
      <c r="B7" s="24">
        <f t="shared" si="1"/>
        <v>68.5</v>
      </c>
      <c r="C7" s="23" t="s">
        <v>17</v>
      </c>
      <c r="D7" s="23">
        <v>4</v>
      </c>
      <c r="E7" s="23">
        <v>2</v>
      </c>
      <c r="F7" s="23">
        <v>90</v>
      </c>
      <c r="G7" s="9">
        <f t="shared" si="2"/>
        <v>0.32000000000000006</v>
      </c>
      <c r="H7" s="9">
        <f t="shared" si="3"/>
        <v>0.13999999999999999</v>
      </c>
      <c r="I7" s="50">
        <f t="shared" si="4"/>
        <v>0.22500000000000001</v>
      </c>
      <c r="K7" s="2"/>
    </row>
    <row r="8" spans="1:11" x14ac:dyDescent="0.25">
      <c r="A8" s="49">
        <f t="shared" si="0"/>
        <v>7</v>
      </c>
      <c r="B8" s="24">
        <f t="shared" si="1"/>
        <v>61.5</v>
      </c>
      <c r="C8" s="23" t="s">
        <v>7</v>
      </c>
      <c r="D8" s="23">
        <v>4</v>
      </c>
      <c r="E8" s="23">
        <v>1</v>
      </c>
      <c r="F8" s="23">
        <v>90</v>
      </c>
      <c r="G8" s="9">
        <f t="shared" si="2"/>
        <v>0.32000000000000006</v>
      </c>
      <c r="H8" s="9">
        <f t="shared" si="3"/>
        <v>6.9999999999999993E-2</v>
      </c>
      <c r="I8" s="50">
        <f t="shared" si="4"/>
        <v>0.22500000000000001</v>
      </c>
      <c r="K8" s="2"/>
    </row>
    <row r="9" spans="1:11" x14ac:dyDescent="0.25">
      <c r="A9" s="49">
        <f t="shared" si="0"/>
        <v>8</v>
      </c>
      <c r="B9" s="24">
        <f t="shared" si="1"/>
        <v>59.8</v>
      </c>
      <c r="C9" s="23" t="s">
        <v>27</v>
      </c>
      <c r="D9" s="23">
        <v>3</v>
      </c>
      <c r="E9" s="23">
        <v>2</v>
      </c>
      <c r="F9" s="23">
        <v>87</v>
      </c>
      <c r="G9" s="9">
        <f t="shared" si="2"/>
        <v>0.24</v>
      </c>
      <c r="H9" s="9">
        <f t="shared" si="3"/>
        <v>0.13999999999999999</v>
      </c>
      <c r="I9" s="50">
        <f t="shared" si="4"/>
        <v>0.2175</v>
      </c>
      <c r="K9" s="2"/>
    </row>
    <row r="10" spans="1:11" x14ac:dyDescent="0.25">
      <c r="A10" s="49">
        <f t="shared" si="0"/>
        <v>9</v>
      </c>
      <c r="B10" s="24">
        <f t="shared" si="1"/>
        <v>54</v>
      </c>
      <c r="C10" s="23" t="s">
        <v>21</v>
      </c>
      <c r="D10" s="23">
        <v>3</v>
      </c>
      <c r="E10" s="23">
        <v>1</v>
      </c>
      <c r="F10" s="23">
        <v>92</v>
      </c>
      <c r="G10" s="9">
        <f t="shared" si="2"/>
        <v>0.24</v>
      </c>
      <c r="H10" s="9">
        <f t="shared" si="3"/>
        <v>6.9999999999999993E-2</v>
      </c>
      <c r="I10" s="50">
        <f t="shared" si="4"/>
        <v>0.23</v>
      </c>
      <c r="K10" s="2"/>
    </row>
    <row r="11" spans="1:11" x14ac:dyDescent="0.25">
      <c r="A11" s="49">
        <f t="shared" si="0"/>
        <v>10</v>
      </c>
      <c r="B11" s="24">
        <f t="shared" si="1"/>
        <v>52.8</v>
      </c>
      <c r="C11" s="23" t="s">
        <v>18</v>
      </c>
      <c r="D11" s="23">
        <v>2</v>
      </c>
      <c r="E11" s="23">
        <v>2</v>
      </c>
      <c r="F11" s="23">
        <v>91</v>
      </c>
      <c r="G11" s="9">
        <f t="shared" si="2"/>
        <v>0.16000000000000003</v>
      </c>
      <c r="H11" s="9">
        <f t="shared" si="3"/>
        <v>0.13999999999999999</v>
      </c>
      <c r="I11" s="50">
        <f t="shared" si="4"/>
        <v>0.22750000000000001</v>
      </c>
      <c r="K11" s="2"/>
    </row>
    <row r="12" spans="1:11" x14ac:dyDescent="0.25">
      <c r="A12" s="49">
        <f t="shared" si="0"/>
        <v>11</v>
      </c>
      <c r="B12" s="24">
        <f t="shared" si="1"/>
        <v>51.8</v>
      </c>
      <c r="C12" s="23" t="s">
        <v>35</v>
      </c>
      <c r="D12" s="23">
        <v>2</v>
      </c>
      <c r="E12" s="23">
        <v>2</v>
      </c>
      <c r="F12" s="23">
        <v>87</v>
      </c>
      <c r="G12" s="9">
        <f t="shared" si="2"/>
        <v>0.16000000000000003</v>
      </c>
      <c r="H12" s="9">
        <f t="shared" si="3"/>
        <v>0.13999999999999999</v>
      </c>
      <c r="I12" s="50">
        <f t="shared" si="4"/>
        <v>0.2175</v>
      </c>
      <c r="K12" s="2"/>
    </row>
    <row r="13" spans="1:11" x14ac:dyDescent="0.25">
      <c r="A13" s="49">
        <f t="shared" si="0"/>
        <v>12</v>
      </c>
      <c r="B13" s="24">
        <f t="shared" si="1"/>
        <v>46</v>
      </c>
      <c r="C13" s="23" t="s">
        <v>8</v>
      </c>
      <c r="D13" s="23">
        <v>2</v>
      </c>
      <c r="E13" s="23">
        <v>1</v>
      </c>
      <c r="F13" s="9">
        <v>92</v>
      </c>
      <c r="G13" s="9">
        <f t="shared" si="2"/>
        <v>0.16000000000000003</v>
      </c>
      <c r="H13" s="9">
        <f t="shared" si="3"/>
        <v>6.9999999999999993E-2</v>
      </c>
      <c r="I13" s="50">
        <f t="shared" si="4"/>
        <v>0.23</v>
      </c>
      <c r="K13" s="2"/>
    </row>
    <row r="14" spans="1:11" x14ac:dyDescent="0.25">
      <c r="A14" s="49">
        <f t="shared" si="0"/>
        <v>13</v>
      </c>
      <c r="B14" s="24">
        <f t="shared" si="1"/>
        <v>44.8</v>
      </c>
      <c r="C14" s="23" t="s">
        <v>11</v>
      </c>
      <c r="D14" s="23">
        <v>1</v>
      </c>
      <c r="E14" s="23">
        <v>2</v>
      </c>
      <c r="F14" s="23">
        <v>91</v>
      </c>
      <c r="G14" s="9">
        <f t="shared" si="2"/>
        <v>8.0000000000000016E-2</v>
      </c>
      <c r="H14" s="9">
        <f t="shared" si="3"/>
        <v>0.13999999999999999</v>
      </c>
      <c r="I14" s="50">
        <f t="shared" si="4"/>
        <v>0.22750000000000001</v>
      </c>
      <c r="K14" s="2"/>
    </row>
    <row r="15" spans="1:11" x14ac:dyDescent="0.25">
      <c r="A15" s="49">
        <f t="shared" si="0"/>
        <v>13</v>
      </c>
      <c r="B15" s="24">
        <f t="shared" si="1"/>
        <v>44.8</v>
      </c>
      <c r="C15" s="23" t="s">
        <v>38</v>
      </c>
      <c r="D15" s="23">
        <v>2</v>
      </c>
      <c r="E15" s="23">
        <v>1</v>
      </c>
      <c r="F15" s="23">
        <v>87</v>
      </c>
      <c r="G15" s="9">
        <f t="shared" si="2"/>
        <v>0.16000000000000003</v>
      </c>
      <c r="H15" s="9">
        <f t="shared" si="3"/>
        <v>6.9999999999999993E-2</v>
      </c>
      <c r="I15" s="50">
        <f t="shared" si="4"/>
        <v>0.2175</v>
      </c>
      <c r="K15" s="2"/>
    </row>
    <row r="16" spans="1:11" x14ac:dyDescent="0.25">
      <c r="A16" s="49">
        <f t="shared" si="0"/>
        <v>15</v>
      </c>
      <c r="B16" s="24">
        <f t="shared" si="1"/>
        <v>36.799999999999997</v>
      </c>
      <c r="C16" s="23" t="s">
        <v>31</v>
      </c>
      <c r="D16" s="23">
        <v>2</v>
      </c>
      <c r="E16" s="23">
        <v>1</v>
      </c>
      <c r="F16" s="23">
        <v>55</v>
      </c>
      <c r="G16" s="9">
        <f t="shared" si="2"/>
        <v>0.16000000000000003</v>
      </c>
      <c r="H16" s="9">
        <f t="shared" si="3"/>
        <v>6.9999999999999993E-2</v>
      </c>
      <c r="I16" s="50">
        <f t="shared" si="4"/>
        <v>0.13750000000000001</v>
      </c>
      <c r="K16" s="2"/>
    </row>
    <row r="17" spans="1:11" x14ac:dyDescent="0.25">
      <c r="A17" s="49">
        <f t="shared" si="0"/>
        <v>16</v>
      </c>
      <c r="B17" s="24">
        <f t="shared" si="1"/>
        <v>36.299999999999997</v>
      </c>
      <c r="C17" s="23" t="s">
        <v>16</v>
      </c>
      <c r="D17" s="23">
        <v>1</v>
      </c>
      <c r="E17" s="23">
        <v>2</v>
      </c>
      <c r="F17" s="23">
        <v>57</v>
      </c>
      <c r="G17" s="9">
        <f t="shared" si="2"/>
        <v>8.0000000000000016E-2</v>
      </c>
      <c r="H17" s="9">
        <f t="shared" si="3"/>
        <v>0.13999999999999999</v>
      </c>
      <c r="I17" s="50">
        <f t="shared" si="4"/>
        <v>0.14249999999999999</v>
      </c>
      <c r="K17" s="2"/>
    </row>
    <row r="18" spans="1:11" x14ac:dyDescent="0.25">
      <c r="A18" s="49">
        <f t="shared" si="0"/>
        <v>17</v>
      </c>
      <c r="B18" s="24">
        <f t="shared" si="1"/>
        <v>34.299999999999997</v>
      </c>
      <c r="C18" s="23" t="s">
        <v>215</v>
      </c>
      <c r="D18" s="23">
        <v>1</v>
      </c>
      <c r="E18" s="23">
        <v>1</v>
      </c>
      <c r="F18" s="23">
        <v>77</v>
      </c>
      <c r="G18" s="9">
        <f t="shared" si="2"/>
        <v>8.0000000000000016E-2</v>
      </c>
      <c r="H18" s="9">
        <f t="shared" si="3"/>
        <v>6.9999999999999993E-2</v>
      </c>
      <c r="I18" s="50">
        <f t="shared" si="4"/>
        <v>0.1925</v>
      </c>
      <c r="K18" s="2"/>
    </row>
    <row r="19" spans="1:11" x14ac:dyDescent="0.25">
      <c r="A19" s="49">
        <f t="shared" si="0"/>
        <v>18</v>
      </c>
      <c r="B19" s="24">
        <f t="shared" si="1"/>
        <v>33.5</v>
      </c>
      <c r="C19" s="23" t="s">
        <v>10</v>
      </c>
      <c r="D19" s="23">
        <v>1</v>
      </c>
      <c r="E19" s="23">
        <v>1</v>
      </c>
      <c r="F19" s="23">
        <v>74</v>
      </c>
      <c r="G19" s="9">
        <f t="shared" si="2"/>
        <v>8.0000000000000016E-2</v>
      </c>
      <c r="H19" s="9">
        <f t="shared" si="3"/>
        <v>6.9999999999999993E-2</v>
      </c>
      <c r="I19" s="50">
        <f t="shared" si="4"/>
        <v>0.185</v>
      </c>
      <c r="K19" s="2"/>
    </row>
    <row r="20" spans="1:11" x14ac:dyDescent="0.25">
      <c r="A20" s="49">
        <f t="shared" si="0"/>
        <v>19</v>
      </c>
      <c r="B20" s="24">
        <f t="shared" si="1"/>
        <v>33</v>
      </c>
      <c r="C20" s="23" t="s">
        <v>15</v>
      </c>
      <c r="D20" s="23">
        <v>1</v>
      </c>
      <c r="E20" s="23">
        <v>1</v>
      </c>
      <c r="F20" s="23">
        <v>72</v>
      </c>
      <c r="G20" s="9">
        <f t="shared" si="2"/>
        <v>8.0000000000000016E-2</v>
      </c>
      <c r="H20" s="9">
        <f t="shared" si="3"/>
        <v>6.9999999999999993E-2</v>
      </c>
      <c r="I20" s="50">
        <f t="shared" si="4"/>
        <v>0.18</v>
      </c>
      <c r="K20" s="2"/>
    </row>
    <row r="21" spans="1:11" x14ac:dyDescent="0.25">
      <c r="A21" s="49">
        <f t="shared" si="0"/>
        <v>20</v>
      </c>
      <c r="B21" s="24">
        <f t="shared" si="1"/>
        <v>32.299999999999997</v>
      </c>
      <c r="C21" s="23" t="s">
        <v>24</v>
      </c>
      <c r="D21" s="23">
        <v>1</v>
      </c>
      <c r="E21" s="23">
        <v>2</v>
      </c>
      <c r="F21" s="25">
        <v>41</v>
      </c>
      <c r="G21" s="9">
        <f t="shared" si="2"/>
        <v>8.0000000000000016E-2</v>
      </c>
      <c r="H21" s="9">
        <f t="shared" si="3"/>
        <v>0.13999999999999999</v>
      </c>
      <c r="I21" s="50">
        <f t="shared" si="4"/>
        <v>0.10249999999999999</v>
      </c>
      <c r="K21" s="2"/>
    </row>
    <row r="22" spans="1:11" x14ac:dyDescent="0.25">
      <c r="A22" s="49">
        <f t="shared" si="0"/>
        <v>21</v>
      </c>
      <c r="B22" s="24">
        <f t="shared" si="1"/>
        <v>32</v>
      </c>
      <c r="C22" s="23" t="s">
        <v>14</v>
      </c>
      <c r="D22" s="23">
        <v>1</v>
      </c>
      <c r="E22" s="23">
        <v>1</v>
      </c>
      <c r="F22" s="23">
        <v>68</v>
      </c>
      <c r="G22" s="9">
        <f t="shared" si="2"/>
        <v>8.0000000000000016E-2</v>
      </c>
      <c r="H22" s="9">
        <f t="shared" si="3"/>
        <v>6.9999999999999993E-2</v>
      </c>
      <c r="I22" s="50">
        <f t="shared" si="4"/>
        <v>0.17</v>
      </c>
      <c r="K22" s="2"/>
    </row>
    <row r="23" spans="1:11" x14ac:dyDescent="0.25">
      <c r="A23" s="49">
        <f t="shared" si="0"/>
        <v>22</v>
      </c>
      <c r="B23" s="24">
        <f t="shared" si="1"/>
        <v>31.8</v>
      </c>
      <c r="C23" s="23" t="s">
        <v>19</v>
      </c>
      <c r="D23" s="23">
        <v>1</v>
      </c>
      <c r="E23" s="23">
        <v>2</v>
      </c>
      <c r="F23" s="23">
        <v>39</v>
      </c>
      <c r="G23" s="9">
        <f t="shared" si="2"/>
        <v>8.0000000000000016E-2</v>
      </c>
      <c r="H23" s="9">
        <f t="shared" si="3"/>
        <v>0.13999999999999999</v>
      </c>
      <c r="I23" s="50">
        <f t="shared" si="4"/>
        <v>9.7500000000000003E-2</v>
      </c>
      <c r="K23" s="2"/>
    </row>
    <row r="24" spans="1:11" x14ac:dyDescent="0.25">
      <c r="A24" s="49">
        <f t="shared" si="0"/>
        <v>23</v>
      </c>
      <c r="B24" s="24">
        <f t="shared" si="1"/>
        <v>31.5</v>
      </c>
      <c r="C24" s="23" t="s">
        <v>34</v>
      </c>
      <c r="D24" s="23">
        <v>1</v>
      </c>
      <c r="E24" s="23">
        <v>1</v>
      </c>
      <c r="F24" s="23">
        <v>66</v>
      </c>
      <c r="G24" s="9">
        <f t="shared" si="2"/>
        <v>8.0000000000000016E-2</v>
      </c>
      <c r="H24" s="9">
        <f t="shared" si="3"/>
        <v>6.9999999999999993E-2</v>
      </c>
      <c r="I24" s="50">
        <f t="shared" si="4"/>
        <v>0.16500000000000001</v>
      </c>
      <c r="K24" s="2"/>
    </row>
    <row r="25" spans="1:11" x14ac:dyDescent="0.25">
      <c r="A25" s="49">
        <f t="shared" si="0"/>
        <v>24</v>
      </c>
      <c r="B25" s="24">
        <f t="shared" si="1"/>
        <v>31.3</v>
      </c>
      <c r="C25" s="23" t="s">
        <v>30</v>
      </c>
      <c r="D25" s="23">
        <v>1</v>
      </c>
      <c r="E25" s="23">
        <v>1</v>
      </c>
      <c r="F25" s="23">
        <v>65</v>
      </c>
      <c r="G25" s="9">
        <f t="shared" si="2"/>
        <v>8.0000000000000016E-2</v>
      </c>
      <c r="H25" s="9">
        <f t="shared" si="3"/>
        <v>6.9999999999999993E-2</v>
      </c>
      <c r="I25" s="50">
        <f t="shared" si="4"/>
        <v>0.16250000000000001</v>
      </c>
      <c r="K25" s="2"/>
    </row>
    <row r="26" spans="1:11" x14ac:dyDescent="0.25">
      <c r="A26" s="49">
        <f t="shared" si="0"/>
        <v>24</v>
      </c>
      <c r="B26" s="24">
        <f t="shared" si="1"/>
        <v>31.3</v>
      </c>
      <c r="C26" s="23" t="s">
        <v>26</v>
      </c>
      <c r="D26" s="23">
        <v>1</v>
      </c>
      <c r="E26" s="23">
        <v>2</v>
      </c>
      <c r="F26" s="23">
        <v>37</v>
      </c>
      <c r="G26" s="9">
        <f t="shared" si="2"/>
        <v>8.0000000000000016E-2</v>
      </c>
      <c r="H26" s="9">
        <f t="shared" si="3"/>
        <v>0.13999999999999999</v>
      </c>
      <c r="I26" s="50">
        <f t="shared" si="4"/>
        <v>9.2499999999999999E-2</v>
      </c>
      <c r="K26" s="2"/>
    </row>
    <row r="27" spans="1:11" x14ac:dyDescent="0.25">
      <c r="A27" s="49">
        <f t="shared" si="0"/>
        <v>26</v>
      </c>
      <c r="B27" s="24">
        <f t="shared" si="1"/>
        <v>30.5</v>
      </c>
      <c r="C27" s="23" t="s">
        <v>29</v>
      </c>
      <c r="D27" s="23">
        <v>1</v>
      </c>
      <c r="E27" s="23">
        <v>1</v>
      </c>
      <c r="F27" s="23">
        <v>62</v>
      </c>
      <c r="G27" s="9">
        <f t="shared" si="2"/>
        <v>8.0000000000000016E-2</v>
      </c>
      <c r="H27" s="9">
        <f t="shared" si="3"/>
        <v>6.9999999999999993E-2</v>
      </c>
      <c r="I27" s="50">
        <f t="shared" si="4"/>
        <v>0.155</v>
      </c>
      <c r="K27" s="2"/>
    </row>
    <row r="28" spans="1:11" x14ac:dyDescent="0.25">
      <c r="A28" s="49">
        <f t="shared" si="0"/>
        <v>27</v>
      </c>
      <c r="B28" s="24">
        <f t="shared" si="1"/>
        <v>29.8</v>
      </c>
      <c r="C28" s="23" t="s">
        <v>13</v>
      </c>
      <c r="D28" s="23">
        <v>1</v>
      </c>
      <c r="E28" s="23">
        <v>2</v>
      </c>
      <c r="F28" s="23">
        <v>31</v>
      </c>
      <c r="G28" s="9">
        <f t="shared" si="2"/>
        <v>8.0000000000000016E-2</v>
      </c>
      <c r="H28" s="9">
        <f t="shared" si="3"/>
        <v>0.13999999999999999</v>
      </c>
      <c r="I28" s="50">
        <f t="shared" si="4"/>
        <v>7.7499999999999999E-2</v>
      </c>
      <c r="K28" s="2"/>
    </row>
    <row r="29" spans="1:11" x14ac:dyDescent="0.25">
      <c r="A29" s="51">
        <f t="shared" si="0"/>
        <v>28</v>
      </c>
      <c r="B29" s="52">
        <f t="shared" si="1"/>
        <v>25.5</v>
      </c>
      <c r="C29" s="53" t="s">
        <v>23</v>
      </c>
      <c r="D29" s="53">
        <v>1</v>
      </c>
      <c r="E29" s="53">
        <v>1</v>
      </c>
      <c r="F29" s="53">
        <v>42</v>
      </c>
      <c r="G29" s="54">
        <f t="shared" si="2"/>
        <v>8.0000000000000016E-2</v>
      </c>
      <c r="H29" s="54">
        <f t="shared" si="3"/>
        <v>6.9999999999999993E-2</v>
      </c>
      <c r="I29" s="55">
        <f t="shared" si="4"/>
        <v>0.105</v>
      </c>
    </row>
    <row r="30" spans="1:11" x14ac:dyDescent="0.25">
      <c r="A30" s="2"/>
      <c r="B30" s="2"/>
      <c r="G30" s="4"/>
      <c r="H30" s="4"/>
      <c r="I30" s="2"/>
      <c r="K30" s="2"/>
    </row>
    <row r="31" spans="1:11" x14ac:dyDescent="0.25">
      <c r="A31" s="2"/>
      <c r="B31" s="2"/>
      <c r="G31" s="4"/>
      <c r="H31" s="4"/>
      <c r="I31" s="2"/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3AD66-18C4-40F0-B636-1D9518133F3F}">
  <dimension ref="A1:T23"/>
  <sheetViews>
    <sheetView workbookViewId="0">
      <selection activeCell="F12" sqref="F12"/>
    </sheetView>
  </sheetViews>
  <sheetFormatPr defaultRowHeight="15" x14ac:dyDescent="0.25"/>
  <cols>
    <col min="1" max="1" width="21.140625" bestFit="1" customWidth="1"/>
    <col min="2" max="2" width="4.5703125" bestFit="1" customWidth="1"/>
    <col min="3" max="3" width="8.7109375" bestFit="1" customWidth="1"/>
    <col min="4" max="4" width="6.7109375" bestFit="1" customWidth="1"/>
    <col min="5" max="5" width="27.28515625" bestFit="1" customWidth="1"/>
    <col min="6" max="6" width="11.85546875" bestFit="1" customWidth="1"/>
    <col min="7" max="7" width="4.85546875" customWidth="1"/>
    <col min="8" max="8" width="21.140625" bestFit="1" customWidth="1"/>
    <col min="9" max="9" width="5" bestFit="1" customWidth="1"/>
    <col min="10" max="10" width="8.7109375" bestFit="1" customWidth="1"/>
    <col min="11" max="11" width="6.28515625" bestFit="1" customWidth="1"/>
    <col min="12" max="12" width="21.42578125" bestFit="1" customWidth="1"/>
    <col min="13" max="13" width="11.85546875" bestFit="1" customWidth="1"/>
    <col min="14" max="14" width="4.5703125" customWidth="1"/>
    <col min="15" max="15" width="21.140625" bestFit="1" customWidth="1"/>
    <col min="16" max="16" width="5" bestFit="1" customWidth="1"/>
    <col min="17" max="17" width="8.7109375" bestFit="1" customWidth="1"/>
    <col min="18" max="18" width="6.28515625" bestFit="1" customWidth="1"/>
    <col min="19" max="19" width="21" customWidth="1"/>
    <col min="20" max="20" width="11.85546875" bestFit="1" customWidth="1"/>
  </cols>
  <sheetData>
    <row r="1" spans="1:20" ht="17.25" x14ac:dyDescent="0.25">
      <c r="A1" s="6"/>
      <c r="B1" s="68">
        <v>2018</v>
      </c>
      <c r="C1" s="68"/>
      <c r="D1" s="68"/>
      <c r="E1" s="68">
        <v>2019</v>
      </c>
      <c r="F1" s="68"/>
      <c r="G1" s="7"/>
      <c r="H1" s="6"/>
      <c r="I1" s="68">
        <v>2019</v>
      </c>
      <c r="J1" s="68"/>
      <c r="K1" s="68"/>
      <c r="L1" s="68">
        <v>2020</v>
      </c>
      <c r="M1" s="68"/>
      <c r="N1" s="6"/>
      <c r="O1" s="6"/>
      <c r="P1" s="68">
        <v>2020</v>
      </c>
      <c r="Q1" s="68"/>
      <c r="R1" s="68"/>
      <c r="S1" s="68">
        <v>2021</v>
      </c>
      <c r="T1" s="68"/>
    </row>
    <row r="2" spans="1:20" ht="34.5" x14ac:dyDescent="0.25">
      <c r="A2" s="56" t="s">
        <v>3</v>
      </c>
      <c r="B2" s="56" t="s">
        <v>152</v>
      </c>
      <c r="C2" s="56" t="s">
        <v>153</v>
      </c>
      <c r="D2" s="56" t="s">
        <v>154</v>
      </c>
      <c r="E2" s="56" t="s">
        <v>155</v>
      </c>
      <c r="F2" s="56" t="s">
        <v>156</v>
      </c>
      <c r="G2" s="6"/>
      <c r="H2" s="56" t="s">
        <v>3</v>
      </c>
      <c r="I2" s="56" t="s">
        <v>152</v>
      </c>
      <c r="J2" s="56" t="s">
        <v>153</v>
      </c>
      <c r="K2" s="56" t="s">
        <v>154</v>
      </c>
      <c r="L2" s="56" t="s">
        <v>155</v>
      </c>
      <c r="M2" s="56" t="s">
        <v>156</v>
      </c>
      <c r="N2" s="6"/>
      <c r="O2" s="56" t="s">
        <v>3</v>
      </c>
      <c r="P2" s="56" t="s">
        <v>152</v>
      </c>
      <c r="Q2" s="56" t="s">
        <v>153</v>
      </c>
      <c r="R2" s="56" t="s">
        <v>154</v>
      </c>
      <c r="S2" s="56" t="s">
        <v>155</v>
      </c>
      <c r="T2" s="56" t="s">
        <v>156</v>
      </c>
    </row>
    <row r="3" spans="1:20" x14ac:dyDescent="0.25">
      <c r="A3" s="5" t="s">
        <v>45</v>
      </c>
      <c r="B3" s="8">
        <v>67</v>
      </c>
      <c r="C3" s="9">
        <v>91.8</v>
      </c>
      <c r="D3" s="9">
        <v>1</v>
      </c>
      <c r="E3" s="8" t="s">
        <v>167</v>
      </c>
      <c r="F3" s="10">
        <v>0</v>
      </c>
      <c r="G3" s="6"/>
      <c r="H3" s="8" t="s">
        <v>44</v>
      </c>
      <c r="I3" s="8">
        <v>94</v>
      </c>
      <c r="J3" s="8">
        <v>91.5</v>
      </c>
      <c r="K3" s="8">
        <v>1</v>
      </c>
      <c r="L3" s="8" t="s">
        <v>174</v>
      </c>
      <c r="M3" s="10">
        <v>13906.74</v>
      </c>
      <c r="N3" s="6"/>
      <c r="O3" s="8" t="s">
        <v>44</v>
      </c>
      <c r="P3" s="8">
        <v>94</v>
      </c>
      <c r="Q3" s="8">
        <v>91.5</v>
      </c>
      <c r="R3" s="8">
        <v>1</v>
      </c>
      <c r="S3" s="8" t="s">
        <v>174</v>
      </c>
      <c r="T3" s="10">
        <v>4770</v>
      </c>
    </row>
    <row r="4" spans="1:20" ht="90" x14ac:dyDescent="0.25">
      <c r="A4" s="5" t="s">
        <v>22</v>
      </c>
      <c r="B4" s="8">
        <v>83</v>
      </c>
      <c r="C4" s="9">
        <v>81.8</v>
      </c>
      <c r="D4" s="9">
        <v>2</v>
      </c>
      <c r="E4" s="8" t="s">
        <v>167</v>
      </c>
      <c r="F4" s="10">
        <v>0</v>
      </c>
      <c r="G4" s="6"/>
      <c r="H4" s="8" t="s">
        <v>45</v>
      </c>
      <c r="I4" s="8">
        <v>61</v>
      </c>
      <c r="J4" s="8">
        <v>90.3</v>
      </c>
      <c r="K4" s="8">
        <v>2</v>
      </c>
      <c r="L4" s="8" t="s">
        <v>167</v>
      </c>
      <c r="M4" s="10">
        <v>0</v>
      </c>
      <c r="N4" s="6"/>
      <c r="O4" s="8" t="s">
        <v>45</v>
      </c>
      <c r="P4" s="8">
        <v>58</v>
      </c>
      <c r="Q4" s="8">
        <v>89.5</v>
      </c>
      <c r="R4" s="8">
        <v>2</v>
      </c>
      <c r="S4" s="8" t="s">
        <v>182</v>
      </c>
      <c r="T4" s="10">
        <v>94347.37</v>
      </c>
    </row>
    <row r="5" spans="1:20" ht="45" x14ac:dyDescent="0.25">
      <c r="A5" s="5" t="s">
        <v>37</v>
      </c>
      <c r="B5" s="8">
        <v>73</v>
      </c>
      <c r="C5" s="9">
        <v>79.3</v>
      </c>
      <c r="D5" s="9">
        <v>3</v>
      </c>
      <c r="E5" s="8" t="s">
        <v>168</v>
      </c>
      <c r="F5" s="10">
        <v>68064.100000000006</v>
      </c>
      <c r="G5" s="6"/>
      <c r="H5" s="8" t="s">
        <v>37</v>
      </c>
      <c r="I5" s="8">
        <v>90</v>
      </c>
      <c r="J5" s="8">
        <v>83.5</v>
      </c>
      <c r="K5" s="8">
        <v>3</v>
      </c>
      <c r="L5" s="8" t="s">
        <v>175</v>
      </c>
      <c r="M5" s="10">
        <v>9924.89</v>
      </c>
      <c r="N5" s="6"/>
      <c r="O5" s="8" t="s">
        <v>37</v>
      </c>
      <c r="P5" s="8">
        <v>94</v>
      </c>
      <c r="Q5" s="8">
        <v>84.5</v>
      </c>
      <c r="R5" s="8">
        <v>3</v>
      </c>
      <c r="S5" s="8" t="s">
        <v>174</v>
      </c>
      <c r="T5" s="10">
        <v>3192.91</v>
      </c>
    </row>
    <row r="6" spans="1:20" ht="60" x14ac:dyDescent="0.25">
      <c r="A6" s="5" t="s">
        <v>17</v>
      </c>
      <c r="B6" s="8">
        <v>81</v>
      </c>
      <c r="C6" s="9">
        <v>66.3</v>
      </c>
      <c r="D6" s="9">
        <v>4</v>
      </c>
      <c r="E6" s="8" t="s">
        <v>170</v>
      </c>
      <c r="F6" s="10">
        <v>43257.55</v>
      </c>
      <c r="G6" s="6"/>
      <c r="H6" s="8" t="s">
        <v>22</v>
      </c>
      <c r="I6" s="8">
        <v>75</v>
      </c>
      <c r="J6" s="8">
        <v>79.8</v>
      </c>
      <c r="K6" s="8">
        <v>4</v>
      </c>
      <c r="L6" s="8" t="s">
        <v>167</v>
      </c>
      <c r="M6" s="10">
        <v>0</v>
      </c>
      <c r="N6" s="6"/>
      <c r="O6" s="8" t="s">
        <v>22</v>
      </c>
      <c r="P6" s="8">
        <v>72</v>
      </c>
      <c r="Q6" s="8">
        <v>79</v>
      </c>
      <c r="R6" s="8">
        <v>4</v>
      </c>
      <c r="S6" s="8" t="s">
        <v>183</v>
      </c>
      <c r="T6" s="10">
        <v>269448.40000000002</v>
      </c>
    </row>
    <row r="7" spans="1:20" ht="45" x14ac:dyDescent="0.25">
      <c r="A7" s="5" t="s">
        <v>7</v>
      </c>
      <c r="B7" s="8">
        <v>90</v>
      </c>
      <c r="C7" s="9">
        <v>61.5</v>
      </c>
      <c r="D7" s="9">
        <v>5</v>
      </c>
      <c r="E7" s="8" t="s">
        <v>171</v>
      </c>
      <c r="F7" s="10">
        <v>20874.23</v>
      </c>
      <c r="G7" s="6"/>
      <c r="H7" s="8" t="s">
        <v>40</v>
      </c>
      <c r="I7" s="8">
        <v>97</v>
      </c>
      <c r="J7" s="8">
        <v>77.3</v>
      </c>
      <c r="K7" s="8">
        <v>5</v>
      </c>
      <c r="L7" s="8" t="s">
        <v>167</v>
      </c>
      <c r="M7" s="10">
        <v>0</v>
      </c>
      <c r="N7" s="6"/>
      <c r="O7" s="11"/>
      <c r="P7" s="11"/>
      <c r="Q7" s="11"/>
      <c r="R7" s="11"/>
      <c r="S7" s="11"/>
      <c r="T7" s="10">
        <f>SUM(T3:T6)</f>
        <v>371758.68000000005</v>
      </c>
    </row>
    <row r="8" spans="1:20" ht="45" x14ac:dyDescent="0.25">
      <c r="A8" s="5" t="s">
        <v>27</v>
      </c>
      <c r="B8" s="8">
        <v>78</v>
      </c>
      <c r="C8" s="9">
        <v>57.5</v>
      </c>
      <c r="D8" s="9">
        <v>6</v>
      </c>
      <c r="E8" s="8" t="s">
        <v>176</v>
      </c>
      <c r="F8" s="10">
        <v>17905.560000000001</v>
      </c>
      <c r="G8" s="6"/>
      <c r="H8" s="8" t="s">
        <v>17</v>
      </c>
      <c r="I8" s="8">
        <v>93</v>
      </c>
      <c r="J8" s="8">
        <v>69.3</v>
      </c>
      <c r="K8" s="8">
        <v>6</v>
      </c>
      <c r="L8" s="8" t="s">
        <v>174</v>
      </c>
      <c r="M8" s="10">
        <v>6380.64</v>
      </c>
      <c r="N8" s="6"/>
      <c r="O8" s="11"/>
      <c r="P8" s="11"/>
      <c r="Q8" s="11"/>
      <c r="R8" s="11"/>
      <c r="S8" s="11"/>
      <c r="T8" s="13"/>
    </row>
    <row r="9" spans="1:20" x14ac:dyDescent="0.25">
      <c r="A9" s="5" t="s">
        <v>21</v>
      </c>
      <c r="B9" s="8">
        <v>93</v>
      </c>
      <c r="C9" s="9">
        <v>54.3</v>
      </c>
      <c r="D9" s="9">
        <v>7</v>
      </c>
      <c r="E9" s="8" t="s">
        <v>172</v>
      </c>
      <c r="F9" s="10">
        <v>2667.57</v>
      </c>
      <c r="G9" s="6"/>
      <c r="H9" s="8" t="s">
        <v>7</v>
      </c>
      <c r="I9" s="8">
        <v>94</v>
      </c>
      <c r="J9" s="8">
        <v>62.5</v>
      </c>
      <c r="K9" s="8">
        <v>7</v>
      </c>
      <c r="L9" s="8" t="s">
        <v>174</v>
      </c>
      <c r="M9" s="10">
        <v>6565.41</v>
      </c>
      <c r="N9" s="6"/>
      <c r="O9" s="11"/>
      <c r="P9" s="11"/>
      <c r="Q9" s="11"/>
      <c r="R9" s="11"/>
      <c r="S9" s="11"/>
      <c r="T9" s="13"/>
    </row>
    <row r="10" spans="1:20" ht="30" x14ac:dyDescent="0.25">
      <c r="A10" s="5" t="s">
        <v>18</v>
      </c>
      <c r="B10" s="8">
        <v>66</v>
      </c>
      <c r="C10" s="9">
        <v>48</v>
      </c>
      <c r="D10" s="9">
        <v>8</v>
      </c>
      <c r="E10" s="8" t="s">
        <v>177</v>
      </c>
      <c r="F10" s="10">
        <v>39633.160000000003</v>
      </c>
      <c r="G10" s="6"/>
      <c r="H10" s="8" t="s">
        <v>27</v>
      </c>
      <c r="I10" s="8">
        <v>80</v>
      </c>
      <c r="J10" s="8">
        <v>58</v>
      </c>
      <c r="K10" s="8">
        <v>8</v>
      </c>
      <c r="L10" s="8" t="s">
        <v>169</v>
      </c>
      <c r="M10" s="10">
        <v>86846.56</v>
      </c>
      <c r="N10" s="6"/>
      <c r="O10" s="11"/>
      <c r="P10" s="11"/>
      <c r="Q10" s="11"/>
      <c r="R10" s="11"/>
      <c r="S10" s="11"/>
      <c r="T10" s="13"/>
    </row>
    <row r="11" spans="1:20" x14ac:dyDescent="0.25">
      <c r="A11" s="17"/>
      <c r="B11" s="11"/>
      <c r="C11" s="22"/>
      <c r="D11" s="22"/>
      <c r="E11" s="11"/>
      <c r="F11" s="21">
        <f>SUM(F5:F10)</f>
        <v>192402.17</v>
      </c>
      <c r="G11" s="6"/>
      <c r="H11" s="8" t="s">
        <v>21</v>
      </c>
      <c r="I11" s="8">
        <v>85</v>
      </c>
      <c r="J11" s="8">
        <v>52.3</v>
      </c>
      <c r="K11" s="8">
        <v>9</v>
      </c>
      <c r="L11" s="8" t="s">
        <v>174</v>
      </c>
      <c r="M11" s="12">
        <v>2002.12</v>
      </c>
      <c r="N11" s="6"/>
      <c r="O11" s="11"/>
      <c r="P11" s="11"/>
      <c r="Q11" s="11"/>
      <c r="R11" s="11"/>
      <c r="S11" s="11"/>
      <c r="T11" s="27"/>
    </row>
    <row r="12" spans="1:20" x14ac:dyDescent="0.25">
      <c r="A12" s="17"/>
      <c r="B12" s="11"/>
      <c r="C12" s="22"/>
      <c r="D12" s="22"/>
      <c r="E12" s="11"/>
      <c r="F12" s="13"/>
      <c r="G12" s="6"/>
      <c r="H12" s="8" t="s">
        <v>18</v>
      </c>
      <c r="I12" s="8">
        <v>66</v>
      </c>
      <c r="J12" s="8">
        <v>46.5</v>
      </c>
      <c r="K12" s="8">
        <v>10</v>
      </c>
      <c r="L12" s="8" t="s">
        <v>174</v>
      </c>
      <c r="M12" s="10">
        <v>2536.87</v>
      </c>
      <c r="N12" s="6"/>
      <c r="O12" s="11"/>
      <c r="P12" s="11"/>
      <c r="Q12" s="11"/>
      <c r="R12" s="11"/>
      <c r="S12" s="11"/>
      <c r="T12" s="13"/>
    </row>
    <row r="13" spans="1:20" x14ac:dyDescent="0.25">
      <c r="C13" s="11"/>
      <c r="D13" s="11"/>
      <c r="E13" s="14"/>
      <c r="G13" s="6"/>
      <c r="H13" s="8" t="s">
        <v>35</v>
      </c>
      <c r="I13" s="8">
        <v>59</v>
      </c>
      <c r="J13" s="8">
        <v>44.8</v>
      </c>
      <c r="K13" s="8">
        <v>11</v>
      </c>
      <c r="L13" s="8" t="s">
        <v>173</v>
      </c>
      <c r="M13" s="12">
        <v>22719.81</v>
      </c>
      <c r="N13" s="6"/>
      <c r="O13" s="11"/>
      <c r="P13" s="11"/>
      <c r="Q13" s="11"/>
      <c r="R13" s="11"/>
      <c r="S13" s="11"/>
      <c r="T13" s="27"/>
    </row>
    <row r="14" spans="1:20" x14ac:dyDescent="0.25">
      <c r="C14" s="17"/>
      <c r="D14" s="17"/>
      <c r="E14" s="17"/>
      <c r="F14" s="17"/>
      <c r="G14" s="17"/>
      <c r="H14" s="8" t="s">
        <v>38</v>
      </c>
      <c r="I14" s="8">
        <v>81</v>
      </c>
      <c r="J14" s="8">
        <v>43.3</v>
      </c>
      <c r="K14" s="8">
        <v>12</v>
      </c>
      <c r="L14" s="8" t="s">
        <v>172</v>
      </c>
      <c r="M14" s="10">
        <v>2819.42</v>
      </c>
      <c r="N14" s="17"/>
      <c r="O14" s="11"/>
      <c r="P14" s="11"/>
      <c r="Q14" s="11"/>
      <c r="R14" s="11"/>
      <c r="S14" s="11"/>
      <c r="T14" s="13"/>
    </row>
    <row r="15" spans="1:20" ht="60" x14ac:dyDescent="0.25">
      <c r="C15" s="17"/>
      <c r="D15" s="17"/>
      <c r="E15" s="17"/>
      <c r="F15" s="17"/>
      <c r="G15" s="17"/>
      <c r="H15" s="23" t="s">
        <v>8</v>
      </c>
      <c r="I15" s="9">
        <v>74</v>
      </c>
      <c r="J15" s="24">
        <v>41.5</v>
      </c>
      <c r="K15" s="24">
        <v>13</v>
      </c>
      <c r="L15" s="8" t="s">
        <v>179</v>
      </c>
      <c r="M15" s="10">
        <v>22812.61</v>
      </c>
      <c r="N15" s="20"/>
      <c r="O15" s="25"/>
      <c r="P15" s="22"/>
      <c r="Q15" s="26"/>
      <c r="R15" s="26"/>
      <c r="S15" s="11"/>
      <c r="T15" s="13"/>
    </row>
    <row r="16" spans="1:20" ht="45" x14ac:dyDescent="0.25">
      <c r="C16" s="17"/>
      <c r="D16" s="17"/>
      <c r="E16" s="17"/>
      <c r="F16" s="17"/>
      <c r="G16" s="17"/>
      <c r="H16" s="23" t="s">
        <v>11</v>
      </c>
      <c r="I16" s="9">
        <v>72</v>
      </c>
      <c r="J16" s="24">
        <v>40</v>
      </c>
      <c r="K16" s="24">
        <v>14</v>
      </c>
      <c r="L16" s="8" t="s">
        <v>180</v>
      </c>
      <c r="M16" s="10">
        <v>7191.81</v>
      </c>
      <c r="N16" s="20"/>
      <c r="O16" s="25"/>
      <c r="P16" s="22"/>
      <c r="Q16" s="26"/>
      <c r="R16" s="26"/>
      <c r="S16" s="11"/>
      <c r="T16" s="13"/>
    </row>
    <row r="17" spans="3:20" x14ac:dyDescent="0.25">
      <c r="C17" s="17"/>
      <c r="D17" s="17"/>
      <c r="E17" s="17"/>
      <c r="F17" s="17"/>
      <c r="G17" s="17"/>
      <c r="H17" s="25"/>
      <c r="I17" s="22"/>
      <c r="J17" s="26"/>
      <c r="K17" s="26"/>
      <c r="L17" s="11"/>
      <c r="M17" s="10">
        <f>SUM(M3:M16)</f>
        <v>183706.88</v>
      </c>
      <c r="N17" s="20"/>
      <c r="O17" s="25"/>
      <c r="P17" s="22"/>
      <c r="Q17" s="26"/>
      <c r="R17" s="26"/>
      <c r="S17" s="11"/>
      <c r="T17" s="17"/>
    </row>
    <row r="18" spans="3:20" x14ac:dyDescent="0.25">
      <c r="C18" s="17"/>
      <c r="D18" s="17"/>
      <c r="E18" s="17"/>
      <c r="F18" s="17"/>
      <c r="G18" s="17"/>
      <c r="H18" s="17"/>
      <c r="I18" s="19"/>
      <c r="J18" s="19"/>
      <c r="K18" s="20"/>
      <c r="L18" s="20"/>
      <c r="N18" s="20"/>
      <c r="O18" s="20"/>
      <c r="P18" s="20"/>
      <c r="Q18" s="17"/>
      <c r="R18" s="17"/>
      <c r="S18" s="17"/>
      <c r="T18" s="13"/>
    </row>
    <row r="19" spans="3:20" x14ac:dyDescent="0.25">
      <c r="C19" s="17"/>
      <c r="D19" s="17"/>
      <c r="E19" s="17"/>
      <c r="F19" s="17"/>
      <c r="G19" s="17"/>
      <c r="H19" s="17"/>
      <c r="I19" s="19"/>
      <c r="J19" s="19"/>
      <c r="K19" s="20"/>
      <c r="L19" s="20"/>
      <c r="M19" s="20"/>
      <c r="N19" s="20"/>
      <c r="O19" s="20"/>
      <c r="P19" s="20"/>
      <c r="Q19" s="17"/>
      <c r="R19" s="17"/>
      <c r="S19" s="17"/>
      <c r="T19" s="18"/>
    </row>
    <row r="20" spans="3:20" x14ac:dyDescent="0.25">
      <c r="C20" s="17"/>
      <c r="D20" s="17"/>
      <c r="E20" s="17"/>
      <c r="F20" s="17"/>
      <c r="G20" s="17"/>
      <c r="H20" s="17"/>
      <c r="I20" s="19"/>
      <c r="J20" s="19"/>
      <c r="K20" s="20"/>
      <c r="L20" s="20"/>
      <c r="M20" s="20"/>
      <c r="N20" s="20"/>
      <c r="O20" s="20"/>
      <c r="P20" s="20"/>
      <c r="Q20" s="17"/>
    </row>
    <row r="21" spans="3:20" x14ac:dyDescent="0.25">
      <c r="C21" s="17"/>
      <c r="D21" s="17"/>
      <c r="E21" s="17"/>
      <c r="F21" s="17"/>
      <c r="G21" s="17"/>
      <c r="H21" s="17"/>
      <c r="I21" s="19"/>
      <c r="J21" s="19"/>
      <c r="K21" s="20"/>
      <c r="L21" s="20"/>
      <c r="M21" s="20"/>
      <c r="N21" s="20"/>
      <c r="O21" s="20"/>
      <c r="P21" s="20"/>
      <c r="Q21" s="17"/>
    </row>
    <row r="22" spans="3:20" x14ac:dyDescent="0.25">
      <c r="C22" s="17"/>
      <c r="D22" s="17"/>
      <c r="E22" s="17"/>
      <c r="F22" s="17"/>
      <c r="G22" s="17"/>
      <c r="H22" s="17"/>
      <c r="I22" s="19"/>
      <c r="J22" s="19"/>
      <c r="K22" s="20"/>
      <c r="L22" s="20"/>
      <c r="M22" s="20"/>
      <c r="N22" s="20"/>
      <c r="O22" s="20"/>
      <c r="P22" s="20"/>
      <c r="Q22" s="17"/>
    </row>
    <row r="23" spans="3:20" x14ac:dyDescent="0.25"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</row>
  </sheetData>
  <mergeCells count="6">
    <mergeCell ref="S1:T1"/>
    <mergeCell ref="B1:D1"/>
    <mergeCell ref="E1:F1"/>
    <mergeCell ref="I1:K1"/>
    <mergeCell ref="L1:M1"/>
    <mergeCell ref="P1:R1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C3A2E-22D2-43C2-A2F1-78BE58866241}">
  <dimension ref="A1:B5"/>
  <sheetViews>
    <sheetView workbookViewId="0">
      <selection activeCell="H14" sqref="H14"/>
    </sheetView>
  </sheetViews>
  <sheetFormatPr defaultRowHeight="15" x14ac:dyDescent="0.25"/>
  <cols>
    <col min="1" max="1" width="20.5703125" customWidth="1"/>
    <col min="2" max="2" width="9.140625" bestFit="1" customWidth="1"/>
  </cols>
  <sheetData>
    <row r="1" spans="1:2" ht="17.25" x14ac:dyDescent="0.25">
      <c r="A1" s="59" t="s">
        <v>217</v>
      </c>
      <c r="B1" s="59" t="s">
        <v>152</v>
      </c>
    </row>
    <row r="2" spans="1:2" x14ac:dyDescent="0.25">
      <c r="A2" s="15" t="s">
        <v>157</v>
      </c>
      <c r="B2" s="16">
        <v>78.2</v>
      </c>
    </row>
    <row r="3" spans="1:2" x14ac:dyDescent="0.25">
      <c r="A3" s="15" t="s">
        <v>158</v>
      </c>
      <c r="B3" s="16">
        <v>86.5</v>
      </c>
    </row>
    <row r="4" spans="1:2" x14ac:dyDescent="0.25">
      <c r="A4" s="15" t="s">
        <v>159</v>
      </c>
      <c r="B4" s="16">
        <v>89.7</v>
      </c>
    </row>
    <row r="5" spans="1:2" x14ac:dyDescent="0.25">
      <c r="A5" s="57" t="s">
        <v>160</v>
      </c>
      <c r="B5" s="58">
        <v>91.2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7"/>
  <sheetViews>
    <sheetView workbookViewId="0">
      <selection sqref="A1:E1"/>
    </sheetView>
  </sheetViews>
  <sheetFormatPr defaultRowHeight="15" x14ac:dyDescent="0.25"/>
  <cols>
    <col min="1" max="1" width="19.28515625" bestFit="1" customWidth="1"/>
    <col min="2" max="2" width="18.28515625" bestFit="1" customWidth="1"/>
    <col min="3" max="3" width="46.28515625" style="1" bestFit="1" customWidth="1"/>
    <col min="4" max="4" width="32.42578125" bestFit="1" customWidth="1"/>
    <col min="5" max="5" width="35.42578125" style="1" bestFit="1" customWidth="1"/>
  </cols>
  <sheetData>
    <row r="1" spans="1:5" ht="31.5" x14ac:dyDescent="0.25">
      <c r="A1" s="30" t="s">
        <v>0</v>
      </c>
      <c r="B1" s="30" t="s">
        <v>1</v>
      </c>
      <c r="C1" s="30" t="s">
        <v>234</v>
      </c>
      <c r="D1" s="30" t="s">
        <v>233</v>
      </c>
      <c r="E1" s="30" t="s">
        <v>232</v>
      </c>
    </row>
    <row r="2" spans="1:5" x14ac:dyDescent="0.25">
      <c r="A2" t="s">
        <v>11</v>
      </c>
      <c r="B2" t="s">
        <v>2</v>
      </c>
      <c r="C2" s="1" t="s">
        <v>46</v>
      </c>
      <c r="D2" s="1">
        <v>1</v>
      </c>
      <c r="E2" s="1">
        <v>2</v>
      </c>
    </row>
    <row r="3" spans="1:5" x14ac:dyDescent="0.25">
      <c r="A3" t="s">
        <v>12</v>
      </c>
      <c r="B3" t="s">
        <v>2</v>
      </c>
      <c r="C3" s="1" t="s">
        <v>47</v>
      </c>
      <c r="D3" s="1">
        <v>4</v>
      </c>
      <c r="E3" s="1">
        <v>2</v>
      </c>
    </row>
    <row r="4" spans="1:5" x14ac:dyDescent="0.25">
      <c r="A4" t="s">
        <v>9</v>
      </c>
      <c r="B4" t="s">
        <v>2</v>
      </c>
      <c r="C4" s="1" t="s">
        <v>48</v>
      </c>
      <c r="D4" s="1">
        <v>1</v>
      </c>
      <c r="E4" s="1">
        <v>2</v>
      </c>
    </row>
    <row r="5" spans="1:5" x14ac:dyDescent="0.25">
      <c r="A5" t="s">
        <v>21</v>
      </c>
      <c r="B5" t="s">
        <v>2</v>
      </c>
      <c r="C5" s="1" t="s">
        <v>48</v>
      </c>
      <c r="D5" s="1">
        <v>3</v>
      </c>
      <c r="E5" s="1">
        <v>1</v>
      </c>
    </row>
    <row r="6" spans="1:5" x14ac:dyDescent="0.25">
      <c r="A6" t="s">
        <v>24</v>
      </c>
      <c r="B6" t="s">
        <v>2</v>
      </c>
      <c r="C6" s="1" t="s">
        <v>48</v>
      </c>
      <c r="D6" s="1">
        <v>1</v>
      </c>
      <c r="E6" s="1">
        <v>2</v>
      </c>
    </row>
    <row r="7" spans="1:5" x14ac:dyDescent="0.25">
      <c r="A7" t="s">
        <v>15</v>
      </c>
      <c r="B7" t="s">
        <v>2</v>
      </c>
      <c r="C7" s="1" t="s">
        <v>48</v>
      </c>
      <c r="D7" s="1">
        <v>1</v>
      </c>
      <c r="E7" s="1">
        <v>1</v>
      </c>
    </row>
    <row r="8" spans="1:5" x14ac:dyDescent="0.25">
      <c r="A8" t="s">
        <v>34</v>
      </c>
      <c r="B8" t="s">
        <v>2</v>
      </c>
      <c r="C8" s="1" t="s">
        <v>46</v>
      </c>
      <c r="D8" s="1">
        <v>1</v>
      </c>
      <c r="E8" s="1">
        <v>1</v>
      </c>
    </row>
    <row r="9" spans="1:5" x14ac:dyDescent="0.25">
      <c r="A9" t="s">
        <v>23</v>
      </c>
      <c r="B9" t="s">
        <v>2</v>
      </c>
      <c r="C9" s="1" t="s">
        <v>48</v>
      </c>
      <c r="D9" s="1">
        <v>1</v>
      </c>
      <c r="E9" s="1">
        <v>1</v>
      </c>
    </row>
    <row r="10" spans="1:5" x14ac:dyDescent="0.25">
      <c r="A10" t="s">
        <v>30</v>
      </c>
      <c r="B10" t="s">
        <v>2</v>
      </c>
      <c r="C10" s="1" t="s">
        <v>48</v>
      </c>
      <c r="D10" s="1">
        <v>1</v>
      </c>
      <c r="E10" s="1">
        <v>1</v>
      </c>
    </row>
    <row r="11" spans="1:5" x14ac:dyDescent="0.25">
      <c r="A11" t="s">
        <v>33</v>
      </c>
      <c r="B11" t="s">
        <v>2</v>
      </c>
      <c r="C11" s="1" t="s">
        <v>48</v>
      </c>
      <c r="D11" s="1">
        <v>1</v>
      </c>
      <c r="E11" s="1">
        <v>1</v>
      </c>
    </row>
    <row r="12" spans="1:5" x14ac:dyDescent="0.25">
      <c r="A12" t="s">
        <v>27</v>
      </c>
      <c r="B12" t="s">
        <v>2</v>
      </c>
      <c r="C12" s="1" t="s">
        <v>48</v>
      </c>
      <c r="D12" s="1">
        <v>3</v>
      </c>
      <c r="E12" s="1">
        <v>2</v>
      </c>
    </row>
    <row r="13" spans="1:5" x14ac:dyDescent="0.25">
      <c r="A13" t="s">
        <v>45</v>
      </c>
      <c r="B13" t="s">
        <v>2</v>
      </c>
      <c r="C13" s="1" t="s">
        <v>46</v>
      </c>
      <c r="D13" s="1">
        <v>5</v>
      </c>
      <c r="E13" s="1">
        <v>5</v>
      </c>
    </row>
    <row r="14" spans="1:5" x14ac:dyDescent="0.25">
      <c r="A14" t="s">
        <v>38</v>
      </c>
      <c r="B14" t="s">
        <v>2</v>
      </c>
      <c r="C14" s="1" t="s">
        <v>48</v>
      </c>
      <c r="D14" s="1">
        <v>2</v>
      </c>
      <c r="E14" s="1">
        <v>1</v>
      </c>
    </row>
    <row r="15" spans="1:5" x14ac:dyDescent="0.25">
      <c r="A15" t="s">
        <v>31</v>
      </c>
      <c r="B15" t="s">
        <v>2</v>
      </c>
      <c r="C15" s="1" t="s">
        <v>48</v>
      </c>
      <c r="D15" s="1">
        <v>2</v>
      </c>
      <c r="E15" s="1">
        <v>1</v>
      </c>
    </row>
    <row r="16" spans="1:5" x14ac:dyDescent="0.25">
      <c r="A16" t="s">
        <v>35</v>
      </c>
      <c r="B16" t="s">
        <v>2</v>
      </c>
      <c r="C16" s="1" t="s">
        <v>48</v>
      </c>
      <c r="D16" s="1">
        <v>2</v>
      </c>
      <c r="E16" s="1">
        <v>2</v>
      </c>
    </row>
    <row r="17" spans="1:5" x14ac:dyDescent="0.25">
      <c r="A17" t="s">
        <v>32</v>
      </c>
      <c r="B17" t="s">
        <v>2</v>
      </c>
      <c r="C17" s="1" t="s">
        <v>46</v>
      </c>
      <c r="D17" s="1">
        <v>4</v>
      </c>
      <c r="E17" s="1">
        <v>2</v>
      </c>
    </row>
    <row r="18" spans="1:5" x14ac:dyDescent="0.25">
      <c r="A18" t="s">
        <v>7</v>
      </c>
      <c r="B18" t="s">
        <v>2</v>
      </c>
      <c r="C18" s="1" t="s">
        <v>46</v>
      </c>
      <c r="D18" s="1">
        <v>4</v>
      </c>
      <c r="E18" s="1">
        <v>1</v>
      </c>
    </row>
    <row r="19" spans="1:5" x14ac:dyDescent="0.25">
      <c r="A19" t="s">
        <v>14</v>
      </c>
      <c r="B19" t="s">
        <v>2</v>
      </c>
      <c r="C19" s="1" t="s">
        <v>48</v>
      </c>
      <c r="D19" s="1">
        <v>1</v>
      </c>
      <c r="E19" s="1">
        <v>1</v>
      </c>
    </row>
    <row r="20" spans="1:5" x14ac:dyDescent="0.25">
      <c r="A20" t="s">
        <v>17</v>
      </c>
      <c r="B20" t="s">
        <v>2</v>
      </c>
      <c r="C20" s="1" t="s">
        <v>46</v>
      </c>
      <c r="D20" s="1">
        <v>4</v>
      </c>
      <c r="E20" s="1">
        <v>2</v>
      </c>
    </row>
    <row r="21" spans="1:5" x14ac:dyDescent="0.25">
      <c r="A21" t="s">
        <v>29</v>
      </c>
      <c r="B21" t="s">
        <v>2</v>
      </c>
      <c r="C21" s="1" t="s">
        <v>48</v>
      </c>
      <c r="D21" s="1">
        <v>1</v>
      </c>
      <c r="E21" s="1">
        <v>1</v>
      </c>
    </row>
    <row r="22" spans="1:5" x14ac:dyDescent="0.25">
      <c r="A22" t="s">
        <v>39</v>
      </c>
      <c r="B22" t="s">
        <v>2</v>
      </c>
      <c r="C22" s="1" t="s">
        <v>46</v>
      </c>
      <c r="D22" s="1">
        <v>4</v>
      </c>
      <c r="E22" s="1">
        <v>2</v>
      </c>
    </row>
    <row r="23" spans="1:5" x14ac:dyDescent="0.25">
      <c r="A23" t="s">
        <v>36</v>
      </c>
      <c r="B23" t="s">
        <v>2</v>
      </c>
      <c r="C23" s="1" t="s">
        <v>46</v>
      </c>
      <c r="D23" s="1">
        <v>4</v>
      </c>
      <c r="E23" s="1">
        <v>2</v>
      </c>
    </row>
    <row r="24" spans="1:5" x14ac:dyDescent="0.25">
      <c r="A24" t="s">
        <v>25</v>
      </c>
      <c r="B24" t="s">
        <v>2</v>
      </c>
      <c r="C24" s="1" t="s">
        <v>46</v>
      </c>
      <c r="D24" s="1">
        <v>3</v>
      </c>
      <c r="E24" s="1">
        <v>2</v>
      </c>
    </row>
    <row r="25" spans="1:5" x14ac:dyDescent="0.25">
      <c r="A25" t="s">
        <v>37</v>
      </c>
      <c r="B25" t="s">
        <v>2</v>
      </c>
      <c r="C25" s="1" t="s">
        <v>46</v>
      </c>
      <c r="D25" s="1">
        <v>5</v>
      </c>
      <c r="E25" s="1">
        <v>3</v>
      </c>
    </row>
    <row r="26" spans="1:5" x14ac:dyDescent="0.25">
      <c r="A26" t="s">
        <v>26</v>
      </c>
      <c r="B26" t="s">
        <v>2</v>
      </c>
      <c r="C26" s="1" t="s">
        <v>48</v>
      </c>
      <c r="D26" s="1">
        <v>1</v>
      </c>
      <c r="E26" s="1">
        <v>2</v>
      </c>
    </row>
    <row r="27" spans="1:5" x14ac:dyDescent="0.25">
      <c r="A27" t="s">
        <v>8</v>
      </c>
      <c r="B27" t="s">
        <v>2</v>
      </c>
      <c r="C27" s="1" t="s">
        <v>48</v>
      </c>
      <c r="D27" s="1">
        <v>2</v>
      </c>
      <c r="E27" s="1">
        <v>1</v>
      </c>
    </row>
    <row r="28" spans="1:5" x14ac:dyDescent="0.25">
      <c r="A28" t="s">
        <v>18</v>
      </c>
      <c r="B28" t="s">
        <v>2</v>
      </c>
      <c r="C28" s="1" t="s">
        <v>48</v>
      </c>
      <c r="D28" s="1">
        <v>2</v>
      </c>
      <c r="E28" s="1">
        <v>2</v>
      </c>
    </row>
    <row r="29" spans="1:5" x14ac:dyDescent="0.25">
      <c r="A29" t="s">
        <v>20</v>
      </c>
      <c r="B29" t="s">
        <v>2</v>
      </c>
      <c r="C29" s="1" t="s">
        <v>46</v>
      </c>
      <c r="D29" s="1">
        <v>4</v>
      </c>
      <c r="E29" s="1">
        <v>5</v>
      </c>
    </row>
    <row r="30" spans="1:5" x14ac:dyDescent="0.25">
      <c r="A30" t="s">
        <v>40</v>
      </c>
      <c r="B30" t="s">
        <v>2</v>
      </c>
      <c r="C30" s="1" t="s">
        <v>46</v>
      </c>
      <c r="D30" s="1">
        <v>4</v>
      </c>
      <c r="E30" s="1">
        <v>3</v>
      </c>
    </row>
    <row r="31" spans="1:5" x14ac:dyDescent="0.25">
      <c r="A31" t="s">
        <v>16</v>
      </c>
      <c r="B31" t="s">
        <v>2</v>
      </c>
      <c r="C31" s="1" t="s">
        <v>48</v>
      </c>
      <c r="D31" s="1">
        <v>1</v>
      </c>
      <c r="E31" s="1">
        <v>2</v>
      </c>
    </row>
    <row r="32" spans="1:5" x14ac:dyDescent="0.25">
      <c r="A32" t="s">
        <v>22</v>
      </c>
      <c r="B32" t="s">
        <v>2</v>
      </c>
      <c r="C32" s="1" t="s">
        <v>46</v>
      </c>
      <c r="D32" s="1">
        <v>5</v>
      </c>
      <c r="E32" s="1">
        <v>3</v>
      </c>
    </row>
    <row r="33" spans="1:5" x14ac:dyDescent="0.25">
      <c r="A33" t="s">
        <v>19</v>
      </c>
      <c r="B33" t="s">
        <v>2</v>
      </c>
      <c r="C33" s="1" t="s">
        <v>48</v>
      </c>
      <c r="D33" s="1">
        <v>1</v>
      </c>
      <c r="E33" s="1">
        <v>2</v>
      </c>
    </row>
    <row r="34" spans="1:5" x14ac:dyDescent="0.25">
      <c r="A34" t="s">
        <v>13</v>
      </c>
      <c r="B34" t="s">
        <v>2</v>
      </c>
      <c r="C34" s="1" t="s">
        <v>48</v>
      </c>
      <c r="D34" s="1">
        <v>1</v>
      </c>
      <c r="E34" s="1">
        <v>2</v>
      </c>
    </row>
    <row r="35" spans="1:5" x14ac:dyDescent="0.25">
      <c r="A35" t="s">
        <v>10</v>
      </c>
      <c r="B35" t="s">
        <v>2</v>
      </c>
      <c r="C35" s="1" t="s">
        <v>48</v>
      </c>
      <c r="D35" s="1">
        <v>1</v>
      </c>
      <c r="E35" s="1">
        <v>1</v>
      </c>
    </row>
    <row r="36" spans="1:5" x14ac:dyDescent="0.25">
      <c r="A36" t="s">
        <v>44</v>
      </c>
      <c r="B36" t="s">
        <v>2</v>
      </c>
      <c r="C36" s="1" t="s">
        <v>48</v>
      </c>
      <c r="D36" s="1">
        <v>5</v>
      </c>
      <c r="E36" s="1">
        <v>4</v>
      </c>
    </row>
    <row r="37" spans="1:5" x14ac:dyDescent="0.25">
      <c r="A37" t="s">
        <v>28</v>
      </c>
      <c r="B37" t="s">
        <v>2</v>
      </c>
      <c r="C37" s="1" t="s">
        <v>48</v>
      </c>
      <c r="D37" s="1">
        <v>1</v>
      </c>
      <c r="E37" s="1">
        <v>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92"/>
  <sheetViews>
    <sheetView workbookViewId="0">
      <selection activeCell="J17" sqref="J17"/>
    </sheetView>
  </sheetViews>
  <sheetFormatPr defaultRowHeight="15" x14ac:dyDescent="0.25"/>
  <cols>
    <col min="1" max="1" width="19.28515625" bestFit="1" customWidth="1"/>
    <col min="2" max="2" width="22" bestFit="1" customWidth="1"/>
    <col min="3" max="3" width="19.85546875" bestFit="1" customWidth="1"/>
    <col min="4" max="4" width="16.85546875" bestFit="1" customWidth="1"/>
    <col min="5" max="5" width="13" bestFit="1" customWidth="1"/>
    <col min="6" max="6" width="11.5703125" bestFit="1" customWidth="1"/>
    <col min="7" max="9" width="11.5703125" customWidth="1"/>
    <col min="10" max="11" width="12.85546875" bestFit="1" customWidth="1"/>
    <col min="12" max="12" width="16.140625" bestFit="1" customWidth="1"/>
    <col min="13" max="13" width="14.140625" bestFit="1" customWidth="1"/>
    <col min="14" max="14" width="15.140625" bestFit="1" customWidth="1"/>
    <col min="15" max="15" width="18.140625" bestFit="1" customWidth="1"/>
    <col min="16" max="17" width="27" bestFit="1" customWidth="1"/>
    <col min="18" max="19" width="14" bestFit="1" customWidth="1"/>
    <col min="20" max="20" width="13.5703125" bestFit="1" customWidth="1"/>
    <col min="21" max="21" width="11.85546875" bestFit="1" customWidth="1"/>
    <col min="22" max="22" width="13.5703125" bestFit="1" customWidth="1"/>
    <col min="23" max="23" width="12.85546875" bestFit="1" customWidth="1"/>
    <col min="24" max="24" width="12.28515625" bestFit="1" customWidth="1"/>
  </cols>
  <sheetData>
    <row r="1" spans="1:24" ht="47.25" x14ac:dyDescent="0.25">
      <c r="A1" s="29" t="s">
        <v>3</v>
      </c>
      <c r="B1" s="30" t="s">
        <v>208</v>
      </c>
      <c r="C1" s="29" t="s">
        <v>186</v>
      </c>
      <c r="D1" s="29" t="s">
        <v>5</v>
      </c>
      <c r="E1" s="30" t="s">
        <v>206</v>
      </c>
      <c r="F1" s="30" t="s">
        <v>207</v>
      </c>
      <c r="G1" s="30" t="s">
        <v>209</v>
      </c>
      <c r="H1" s="30" t="s">
        <v>210</v>
      </c>
      <c r="I1" s="30" t="s">
        <v>211</v>
      </c>
      <c r="J1" s="30" t="s">
        <v>190</v>
      </c>
      <c r="K1" s="30" t="s">
        <v>189</v>
      </c>
      <c r="L1" s="30" t="s">
        <v>191</v>
      </c>
      <c r="M1" s="30" t="s">
        <v>192</v>
      </c>
      <c r="N1" s="30" t="s">
        <v>193</v>
      </c>
      <c r="O1" s="29" t="s">
        <v>4</v>
      </c>
      <c r="P1" s="30" t="s">
        <v>187</v>
      </c>
      <c r="Q1" s="30" t="s">
        <v>188</v>
      </c>
      <c r="R1" s="30" t="s">
        <v>194</v>
      </c>
      <c r="S1" s="30" t="s">
        <v>195</v>
      </c>
      <c r="T1" s="30" t="s">
        <v>196</v>
      </c>
      <c r="U1" s="30" t="s">
        <v>197</v>
      </c>
      <c r="V1" s="30" t="s">
        <v>198</v>
      </c>
      <c r="W1" s="30" t="s">
        <v>199</v>
      </c>
      <c r="X1" s="30" t="s">
        <v>200</v>
      </c>
    </row>
    <row r="2" spans="1:24" x14ac:dyDescent="0.25">
      <c r="A2" s="32" t="s">
        <v>11</v>
      </c>
      <c r="B2" s="32" t="s">
        <v>65</v>
      </c>
      <c r="C2" s="34">
        <v>43408.57916666667</v>
      </c>
      <c r="D2" s="32">
        <v>1</v>
      </c>
      <c r="E2" s="32">
        <v>2</v>
      </c>
      <c r="F2" s="32">
        <v>72</v>
      </c>
      <c r="G2" s="46">
        <v>65.665800000000004</v>
      </c>
      <c r="H2" s="32">
        <v>94.779520000000005</v>
      </c>
      <c r="I2" s="32">
        <v>90.514430000000004</v>
      </c>
      <c r="J2" s="32" t="s">
        <v>2</v>
      </c>
      <c r="K2" s="32">
        <v>19</v>
      </c>
      <c r="L2" s="32">
        <v>2</v>
      </c>
      <c r="M2" s="32" t="s">
        <v>55</v>
      </c>
      <c r="N2" s="32" t="s">
        <v>56</v>
      </c>
      <c r="O2" s="32" t="s">
        <v>57</v>
      </c>
      <c r="P2" s="32" t="s">
        <v>64</v>
      </c>
      <c r="Q2" s="32" t="s">
        <v>51</v>
      </c>
      <c r="R2" s="32" t="s">
        <v>64</v>
      </c>
      <c r="S2" s="32" t="s">
        <v>51</v>
      </c>
      <c r="T2" s="32" t="s">
        <v>51</v>
      </c>
      <c r="U2" s="32" t="s">
        <v>50</v>
      </c>
      <c r="V2" s="32" t="s">
        <v>55</v>
      </c>
      <c r="W2" s="32"/>
      <c r="X2" s="32">
        <v>1321</v>
      </c>
    </row>
    <row r="3" spans="1:24" x14ac:dyDescent="0.25">
      <c r="A3" s="32" t="s">
        <v>11</v>
      </c>
      <c r="B3" s="32" t="s">
        <v>62</v>
      </c>
      <c r="C3" s="34">
        <v>43408.581944444442</v>
      </c>
      <c r="D3" s="32">
        <v>1</v>
      </c>
      <c r="E3" s="32">
        <v>2</v>
      </c>
      <c r="F3" s="32">
        <v>89</v>
      </c>
      <c r="G3" s="46">
        <v>81.17022</v>
      </c>
      <c r="H3" s="32">
        <v>96.852459999999994</v>
      </c>
      <c r="I3" s="32">
        <v>92.49409</v>
      </c>
      <c r="J3" s="32" t="s">
        <v>2</v>
      </c>
      <c r="K3" s="32">
        <v>19</v>
      </c>
      <c r="L3" s="32">
        <v>2</v>
      </c>
      <c r="M3" s="32" t="s">
        <v>55</v>
      </c>
      <c r="N3" s="32" t="s">
        <v>56</v>
      </c>
      <c r="O3" s="32" t="s">
        <v>57</v>
      </c>
      <c r="P3" s="32" t="s">
        <v>50</v>
      </c>
      <c r="Q3" s="32" t="s">
        <v>51</v>
      </c>
      <c r="R3" s="32" t="s">
        <v>55</v>
      </c>
      <c r="S3" s="32"/>
      <c r="T3" s="32" t="s">
        <v>51</v>
      </c>
      <c r="U3" s="32" t="s">
        <v>51</v>
      </c>
      <c r="V3" s="32" t="s">
        <v>55</v>
      </c>
      <c r="W3" s="32"/>
      <c r="X3" s="32">
        <v>925</v>
      </c>
    </row>
    <row r="4" spans="1:24" x14ac:dyDescent="0.25">
      <c r="A4" s="32" t="s">
        <v>12</v>
      </c>
      <c r="B4" s="32" t="s">
        <v>106</v>
      </c>
      <c r="C4" s="34">
        <v>43433.576388888891</v>
      </c>
      <c r="D4" s="32">
        <v>4</v>
      </c>
      <c r="E4" s="32">
        <v>2</v>
      </c>
      <c r="F4" s="32">
        <v>100</v>
      </c>
      <c r="G4" s="46">
        <v>91.202500000000001</v>
      </c>
      <c r="H4" s="32">
        <v>87.098389999999995</v>
      </c>
      <c r="I4" s="32">
        <v>83.178960000000004</v>
      </c>
      <c r="J4" s="32" t="s">
        <v>2</v>
      </c>
      <c r="K4" s="32">
        <v>24</v>
      </c>
      <c r="L4" s="32">
        <v>2</v>
      </c>
      <c r="M4" s="32" t="s">
        <v>55</v>
      </c>
      <c r="N4" s="32" t="s">
        <v>56</v>
      </c>
      <c r="O4" s="32" t="s">
        <v>57</v>
      </c>
      <c r="P4" s="32" t="s">
        <v>55</v>
      </c>
      <c r="Q4" s="32"/>
      <c r="R4" s="32" t="s">
        <v>55</v>
      </c>
      <c r="S4" s="32"/>
      <c r="T4" s="32" t="s">
        <v>55</v>
      </c>
      <c r="U4" s="32"/>
      <c r="V4" s="32" t="s">
        <v>55</v>
      </c>
      <c r="W4" s="32"/>
      <c r="X4" s="32">
        <v>63</v>
      </c>
    </row>
    <row r="5" spans="1:24" x14ac:dyDescent="0.25">
      <c r="A5" s="32" t="s">
        <v>12</v>
      </c>
      <c r="B5" s="32" t="s">
        <v>75</v>
      </c>
      <c r="C5" s="34">
        <v>43433.586111111108</v>
      </c>
      <c r="D5" s="32">
        <v>4</v>
      </c>
      <c r="E5" s="32">
        <v>2</v>
      </c>
      <c r="F5" s="32">
        <v>45</v>
      </c>
      <c r="G5" s="46">
        <v>41.041119999999999</v>
      </c>
      <c r="H5" s="32">
        <v>39.194270000000003</v>
      </c>
      <c r="I5" s="32">
        <v>37.430529999999997</v>
      </c>
      <c r="J5" s="32" t="s">
        <v>2</v>
      </c>
      <c r="K5" s="32">
        <v>24</v>
      </c>
      <c r="L5" s="32">
        <v>2</v>
      </c>
      <c r="M5" s="32" t="s">
        <v>50</v>
      </c>
      <c r="N5" s="32" t="s">
        <v>59</v>
      </c>
      <c r="O5" s="32" t="s">
        <v>66</v>
      </c>
      <c r="P5" s="32" t="s">
        <v>50</v>
      </c>
      <c r="Q5" s="32" t="s">
        <v>64</v>
      </c>
      <c r="R5" s="32" t="s">
        <v>50</v>
      </c>
      <c r="S5" s="32" t="s">
        <v>64</v>
      </c>
      <c r="T5" s="32" t="s">
        <v>51</v>
      </c>
      <c r="U5" s="32" t="s">
        <v>64</v>
      </c>
      <c r="V5" s="32" t="s">
        <v>50</v>
      </c>
      <c r="W5" s="32" t="s">
        <v>51</v>
      </c>
      <c r="X5" s="32">
        <v>1320</v>
      </c>
    </row>
    <row r="6" spans="1:24" x14ac:dyDescent="0.25">
      <c r="A6" s="32" t="s">
        <v>12</v>
      </c>
      <c r="B6" s="32" t="s">
        <v>74</v>
      </c>
      <c r="C6" s="34">
        <v>43433.598611111112</v>
      </c>
      <c r="D6" s="32">
        <v>4</v>
      </c>
      <c r="E6" s="32">
        <v>2</v>
      </c>
      <c r="F6" s="32">
        <v>48</v>
      </c>
      <c r="G6" s="46">
        <v>43.777200000000001</v>
      </c>
      <c r="H6" s="32">
        <v>41.807229999999997</v>
      </c>
      <c r="I6" s="32">
        <v>39.925899999999999</v>
      </c>
      <c r="J6" s="32" t="s">
        <v>2</v>
      </c>
      <c r="K6" s="32">
        <v>24</v>
      </c>
      <c r="L6" s="32">
        <v>2</v>
      </c>
      <c r="M6" s="32" t="s">
        <v>51</v>
      </c>
      <c r="N6" s="32" t="s">
        <v>59</v>
      </c>
      <c r="O6" s="32" t="s">
        <v>53</v>
      </c>
      <c r="P6" s="32" t="s">
        <v>50</v>
      </c>
      <c r="Q6" s="32" t="s">
        <v>64</v>
      </c>
      <c r="R6" s="32" t="s">
        <v>50</v>
      </c>
      <c r="S6" s="32" t="s">
        <v>64</v>
      </c>
      <c r="T6" s="32" t="s">
        <v>50</v>
      </c>
      <c r="U6" s="32" t="s">
        <v>64</v>
      </c>
      <c r="V6" s="32" t="s">
        <v>50</v>
      </c>
      <c r="W6" s="32" t="s">
        <v>51</v>
      </c>
      <c r="X6" s="32">
        <v>1320</v>
      </c>
    </row>
    <row r="7" spans="1:24" x14ac:dyDescent="0.25">
      <c r="A7" s="32" t="s">
        <v>12</v>
      </c>
      <c r="B7" s="32" t="s">
        <v>73</v>
      </c>
      <c r="C7" s="34">
        <v>43433.589583333334</v>
      </c>
      <c r="D7" s="32">
        <v>4</v>
      </c>
      <c r="E7" s="32">
        <v>2</v>
      </c>
      <c r="F7" s="32">
        <v>51</v>
      </c>
      <c r="G7" s="46">
        <v>46.513280000000002</v>
      </c>
      <c r="H7" s="32">
        <v>44.420180000000002</v>
      </c>
      <c r="I7" s="32">
        <v>42.42127</v>
      </c>
      <c r="J7" s="32" t="s">
        <v>2</v>
      </c>
      <c r="K7" s="32">
        <v>24</v>
      </c>
      <c r="L7" s="32">
        <v>2</v>
      </c>
      <c r="M7" s="32" t="s">
        <v>50</v>
      </c>
      <c r="N7" s="32" t="s">
        <v>59</v>
      </c>
      <c r="O7" s="32" t="s">
        <v>66</v>
      </c>
      <c r="P7" s="32" t="s">
        <v>50</v>
      </c>
      <c r="Q7" s="32" t="s">
        <v>64</v>
      </c>
      <c r="R7" s="32" t="s">
        <v>64</v>
      </c>
      <c r="S7" s="32" t="s">
        <v>51</v>
      </c>
      <c r="T7" s="32" t="s">
        <v>50</v>
      </c>
      <c r="U7" s="32" t="s">
        <v>50</v>
      </c>
      <c r="V7" s="32" t="s">
        <v>51</v>
      </c>
      <c r="W7" s="32" t="s">
        <v>51</v>
      </c>
      <c r="X7" s="32">
        <v>1320</v>
      </c>
    </row>
    <row r="8" spans="1:24" x14ac:dyDescent="0.25">
      <c r="A8" s="32" t="s">
        <v>12</v>
      </c>
      <c r="B8" s="32" t="s">
        <v>63</v>
      </c>
      <c r="C8" s="34">
        <v>43433.595138888886</v>
      </c>
      <c r="D8" s="32">
        <v>4</v>
      </c>
      <c r="E8" s="32">
        <v>2</v>
      </c>
      <c r="F8" s="32">
        <v>100</v>
      </c>
      <c r="G8" s="46">
        <v>91.202500000000001</v>
      </c>
      <c r="H8" s="32">
        <v>87.098389999999995</v>
      </c>
      <c r="I8" s="32">
        <v>83.178960000000004</v>
      </c>
      <c r="J8" s="32" t="s">
        <v>2</v>
      </c>
      <c r="K8" s="32">
        <v>24</v>
      </c>
      <c r="L8" s="32">
        <v>2</v>
      </c>
      <c r="M8" s="32" t="s">
        <v>55</v>
      </c>
      <c r="N8" s="32" t="s">
        <v>56</v>
      </c>
      <c r="O8" s="32" t="s">
        <v>57</v>
      </c>
      <c r="P8" s="32" t="s">
        <v>55</v>
      </c>
      <c r="Q8" s="32"/>
      <c r="R8" s="32" t="s">
        <v>55</v>
      </c>
      <c r="S8" s="32"/>
      <c r="T8" s="32" t="s">
        <v>55</v>
      </c>
      <c r="U8" s="32"/>
      <c r="V8" s="32" t="s">
        <v>55</v>
      </c>
      <c r="W8" s="32"/>
      <c r="X8" s="32">
        <v>1568</v>
      </c>
    </row>
    <row r="9" spans="1:24" x14ac:dyDescent="0.25">
      <c r="A9" s="32" t="s">
        <v>12</v>
      </c>
      <c r="B9" s="32" t="s">
        <v>63</v>
      </c>
      <c r="C9" s="34">
        <v>43433.592361111114</v>
      </c>
      <c r="D9" s="32">
        <v>4</v>
      </c>
      <c r="E9" s="32">
        <v>2</v>
      </c>
      <c r="F9" s="32">
        <v>58</v>
      </c>
      <c r="G9" s="46">
        <v>52.897449999999999</v>
      </c>
      <c r="H9" s="32">
        <v>50.517069999999997</v>
      </c>
      <c r="I9" s="32">
        <v>48.2438</v>
      </c>
      <c r="J9" s="32" t="s">
        <v>2</v>
      </c>
      <c r="K9" s="32">
        <v>24</v>
      </c>
      <c r="L9" s="32">
        <v>2</v>
      </c>
      <c r="M9" s="32" t="s">
        <v>51</v>
      </c>
      <c r="N9" s="32" t="s">
        <v>59</v>
      </c>
      <c r="O9" s="32" t="s">
        <v>57</v>
      </c>
      <c r="P9" s="32" t="s">
        <v>64</v>
      </c>
      <c r="Q9" s="32" t="s">
        <v>51</v>
      </c>
      <c r="R9" s="32" t="s">
        <v>64</v>
      </c>
      <c r="S9" s="32" t="s">
        <v>51</v>
      </c>
      <c r="T9" s="32" t="s">
        <v>51</v>
      </c>
      <c r="U9" s="32" t="s">
        <v>50</v>
      </c>
      <c r="V9" s="32" t="s">
        <v>64</v>
      </c>
      <c r="W9" s="32" t="s">
        <v>51</v>
      </c>
      <c r="X9" s="32">
        <v>1320</v>
      </c>
    </row>
    <row r="10" spans="1:24" x14ac:dyDescent="0.25">
      <c r="A10" s="32" t="s">
        <v>12</v>
      </c>
      <c r="B10" s="32" t="s">
        <v>126</v>
      </c>
      <c r="C10" s="34">
        <v>43433.570833333331</v>
      </c>
      <c r="D10" s="32">
        <v>4</v>
      </c>
      <c r="E10" s="32">
        <v>2</v>
      </c>
      <c r="F10" s="32">
        <v>84</v>
      </c>
      <c r="G10" s="46">
        <v>76.610100000000003</v>
      </c>
      <c r="H10" s="32">
        <v>73.162649999999999</v>
      </c>
      <c r="I10" s="32">
        <v>69.870329999999996</v>
      </c>
      <c r="J10" s="32" t="s">
        <v>2</v>
      </c>
      <c r="K10" s="32">
        <v>24</v>
      </c>
      <c r="L10" s="32">
        <v>2</v>
      </c>
      <c r="M10" s="32" t="s">
        <v>55</v>
      </c>
      <c r="N10" s="32" t="s">
        <v>56</v>
      </c>
      <c r="O10" s="32" t="s">
        <v>57</v>
      </c>
      <c r="P10" s="32" t="s">
        <v>50</v>
      </c>
      <c r="Q10" s="32" t="s">
        <v>64</v>
      </c>
      <c r="R10" s="32" t="s">
        <v>55</v>
      </c>
      <c r="S10" s="32"/>
      <c r="T10" s="32" t="s">
        <v>50</v>
      </c>
      <c r="U10" s="32" t="s">
        <v>51</v>
      </c>
      <c r="V10" s="32" t="s">
        <v>55</v>
      </c>
      <c r="W10" s="32"/>
      <c r="X10" s="32">
        <v>1319</v>
      </c>
    </row>
    <row r="11" spans="1:24" x14ac:dyDescent="0.25">
      <c r="A11" s="32" t="s">
        <v>12</v>
      </c>
      <c r="B11" s="32" t="s">
        <v>123</v>
      </c>
      <c r="C11" s="34">
        <v>43433.573611111111</v>
      </c>
      <c r="D11" s="32">
        <v>4</v>
      </c>
      <c r="E11" s="32">
        <v>2</v>
      </c>
      <c r="F11" s="32">
        <v>92</v>
      </c>
      <c r="G11" s="46">
        <v>83.906300000000002</v>
      </c>
      <c r="H11" s="32">
        <v>80.130520000000004</v>
      </c>
      <c r="I11" s="32">
        <v>76.524640000000005</v>
      </c>
      <c r="J11" s="32" t="s">
        <v>2</v>
      </c>
      <c r="K11" s="32">
        <v>24</v>
      </c>
      <c r="L11" s="32">
        <v>2</v>
      </c>
      <c r="M11" s="32" t="s">
        <v>55</v>
      </c>
      <c r="N11" s="32" t="s">
        <v>56</v>
      </c>
      <c r="O11" s="32" t="s">
        <v>57</v>
      </c>
      <c r="P11" s="32" t="s">
        <v>50</v>
      </c>
      <c r="Q11" s="32" t="s">
        <v>50</v>
      </c>
      <c r="R11" s="32" t="s">
        <v>55</v>
      </c>
      <c r="S11" s="32"/>
      <c r="T11" s="32" t="s">
        <v>55</v>
      </c>
      <c r="U11" s="32"/>
      <c r="V11" s="32" t="s">
        <v>55</v>
      </c>
      <c r="W11" s="32"/>
      <c r="X11" s="32">
        <v>1320</v>
      </c>
    </row>
    <row r="12" spans="1:24" x14ac:dyDescent="0.25">
      <c r="A12" s="32" t="s">
        <v>12</v>
      </c>
      <c r="B12" s="32" t="s">
        <v>114</v>
      </c>
      <c r="C12" s="34">
        <v>43433.575694444444</v>
      </c>
      <c r="D12" s="32">
        <v>4</v>
      </c>
      <c r="E12" s="32">
        <v>2</v>
      </c>
      <c r="F12" s="32">
        <v>100</v>
      </c>
      <c r="G12" s="46">
        <v>91.202500000000001</v>
      </c>
      <c r="H12" s="32">
        <v>87.098389999999995</v>
      </c>
      <c r="I12" s="32">
        <v>83.178960000000004</v>
      </c>
      <c r="J12" s="32" t="s">
        <v>2</v>
      </c>
      <c r="K12" s="32">
        <v>24</v>
      </c>
      <c r="L12" s="32">
        <v>2</v>
      </c>
      <c r="M12" s="32" t="s">
        <v>55</v>
      </c>
      <c r="N12" s="32" t="s">
        <v>56</v>
      </c>
      <c r="O12" s="32" t="s">
        <v>57</v>
      </c>
      <c r="P12" s="32" t="s">
        <v>55</v>
      </c>
      <c r="Q12" s="32"/>
      <c r="R12" s="32" t="s">
        <v>55</v>
      </c>
      <c r="S12" s="32"/>
      <c r="T12" s="32" t="s">
        <v>55</v>
      </c>
      <c r="U12" s="32"/>
      <c r="V12" s="32" t="s">
        <v>55</v>
      </c>
      <c r="W12" s="32"/>
      <c r="X12" s="32">
        <v>1320</v>
      </c>
    </row>
    <row r="13" spans="1:24" x14ac:dyDescent="0.25">
      <c r="A13" s="32" t="s">
        <v>12</v>
      </c>
      <c r="B13" s="32" t="s">
        <v>71</v>
      </c>
      <c r="C13" s="34">
        <v>43433.576388888891</v>
      </c>
      <c r="D13" s="32">
        <v>4</v>
      </c>
      <c r="E13" s="32">
        <v>2</v>
      </c>
      <c r="F13" s="32">
        <v>100</v>
      </c>
      <c r="G13" s="46">
        <v>91.202500000000001</v>
      </c>
      <c r="H13" s="32">
        <v>87.098389999999995</v>
      </c>
      <c r="I13" s="32">
        <v>83.178960000000004</v>
      </c>
      <c r="J13" s="32" t="s">
        <v>2</v>
      </c>
      <c r="K13" s="32">
        <v>24</v>
      </c>
      <c r="L13" s="32">
        <v>2</v>
      </c>
      <c r="M13" s="32" t="s">
        <v>55</v>
      </c>
      <c r="N13" s="32" t="s">
        <v>56</v>
      </c>
      <c r="O13" s="32" t="s">
        <v>57</v>
      </c>
      <c r="P13" s="32" t="s">
        <v>55</v>
      </c>
      <c r="Q13" s="32"/>
      <c r="R13" s="32" t="s">
        <v>55</v>
      </c>
      <c r="S13" s="32"/>
      <c r="T13" s="32" t="s">
        <v>55</v>
      </c>
      <c r="U13" s="32"/>
      <c r="V13" s="32" t="s">
        <v>55</v>
      </c>
      <c r="W13" s="32"/>
      <c r="X13" s="32">
        <v>1213</v>
      </c>
    </row>
    <row r="14" spans="1:24" x14ac:dyDescent="0.25">
      <c r="A14" s="32" t="s">
        <v>12</v>
      </c>
      <c r="B14" s="32" t="s">
        <v>142</v>
      </c>
      <c r="C14" s="34">
        <v>43433.57916666667</v>
      </c>
      <c r="D14" s="32">
        <v>4</v>
      </c>
      <c r="E14" s="32">
        <v>2</v>
      </c>
      <c r="F14" s="32">
        <v>89</v>
      </c>
      <c r="G14" s="46">
        <v>81.17022</v>
      </c>
      <c r="H14" s="32">
        <v>77.517570000000006</v>
      </c>
      <c r="I14" s="32">
        <v>74.029269999999997</v>
      </c>
      <c r="J14" s="32" t="s">
        <v>2</v>
      </c>
      <c r="K14" s="32">
        <v>10</v>
      </c>
      <c r="L14" s="32">
        <v>1</v>
      </c>
      <c r="M14" s="32" t="s">
        <v>55</v>
      </c>
      <c r="N14" s="32" t="s">
        <v>56</v>
      </c>
      <c r="O14" s="32" t="s">
        <v>57</v>
      </c>
      <c r="P14" s="32" t="s">
        <v>50</v>
      </c>
      <c r="Q14" s="32" t="s">
        <v>51</v>
      </c>
      <c r="R14" s="32" t="s">
        <v>55</v>
      </c>
      <c r="S14" s="32"/>
      <c r="T14" s="32" t="s">
        <v>51</v>
      </c>
      <c r="U14" s="32" t="s">
        <v>51</v>
      </c>
      <c r="V14" s="32" t="s">
        <v>55</v>
      </c>
      <c r="W14" s="32"/>
      <c r="X14" s="32">
        <v>372</v>
      </c>
    </row>
    <row r="15" spans="1:24" x14ac:dyDescent="0.25">
      <c r="A15" s="32" t="s">
        <v>12</v>
      </c>
      <c r="B15" s="32" t="s">
        <v>69</v>
      </c>
      <c r="C15" s="34">
        <v>43433.579861111109</v>
      </c>
      <c r="D15" s="32">
        <v>4</v>
      </c>
      <c r="E15" s="32">
        <v>2</v>
      </c>
      <c r="F15" s="32">
        <v>41</v>
      </c>
      <c r="G15" s="46">
        <v>37.39302</v>
      </c>
      <c r="H15" s="32">
        <v>35.710340000000002</v>
      </c>
      <c r="I15" s="32">
        <v>34.103369999999998</v>
      </c>
      <c r="J15" s="32" t="s">
        <v>2</v>
      </c>
      <c r="K15" s="32">
        <v>24</v>
      </c>
      <c r="L15" s="32">
        <v>2</v>
      </c>
      <c r="M15" s="32" t="s">
        <v>50</v>
      </c>
      <c r="N15" s="32" t="s">
        <v>52</v>
      </c>
      <c r="O15" s="32" t="s">
        <v>66</v>
      </c>
      <c r="P15" s="32" t="s">
        <v>50</v>
      </c>
      <c r="Q15" s="32" t="s">
        <v>50</v>
      </c>
      <c r="R15" s="32" t="s">
        <v>64</v>
      </c>
      <c r="S15" s="32" t="s">
        <v>64</v>
      </c>
      <c r="T15" s="32" t="s">
        <v>51</v>
      </c>
      <c r="U15" s="32" t="s">
        <v>64</v>
      </c>
      <c r="V15" s="32" t="s">
        <v>50</v>
      </c>
      <c r="W15" s="32" t="s">
        <v>64</v>
      </c>
      <c r="X15" s="32">
        <v>1535</v>
      </c>
    </row>
    <row r="16" spans="1:24" x14ac:dyDescent="0.25">
      <c r="A16" s="32" t="s">
        <v>12</v>
      </c>
      <c r="B16" s="32" t="s">
        <v>82</v>
      </c>
      <c r="C16" s="34">
        <v>43433.582638888889</v>
      </c>
      <c r="D16" s="32">
        <v>4</v>
      </c>
      <c r="E16" s="32">
        <v>2</v>
      </c>
      <c r="F16" s="32">
        <v>31</v>
      </c>
      <c r="G16" s="46">
        <v>28.272770000000001</v>
      </c>
      <c r="H16" s="32">
        <v>27.000499999999999</v>
      </c>
      <c r="I16" s="32">
        <v>25.78548</v>
      </c>
      <c r="J16" s="32" t="s">
        <v>2</v>
      </c>
      <c r="K16" s="32">
        <v>24</v>
      </c>
      <c r="L16" s="32">
        <v>2</v>
      </c>
      <c r="M16" s="32" t="s">
        <v>64</v>
      </c>
      <c r="N16" s="32" t="s">
        <v>52</v>
      </c>
      <c r="O16" s="32" t="s">
        <v>77</v>
      </c>
      <c r="P16" s="32" t="s">
        <v>50</v>
      </c>
      <c r="Q16" s="32" t="s">
        <v>64</v>
      </c>
      <c r="R16" s="32" t="s">
        <v>64</v>
      </c>
      <c r="S16" s="32" t="s">
        <v>64</v>
      </c>
      <c r="T16" s="32" t="s">
        <v>51</v>
      </c>
      <c r="U16" s="32" t="s">
        <v>64</v>
      </c>
      <c r="V16" s="32" t="s">
        <v>50</v>
      </c>
      <c r="W16" s="32" t="s">
        <v>50</v>
      </c>
      <c r="X16" s="32">
        <v>1320</v>
      </c>
    </row>
    <row r="17" spans="1:24" x14ac:dyDescent="0.25">
      <c r="A17" s="32" t="s">
        <v>12</v>
      </c>
      <c r="B17" s="32" t="s">
        <v>78</v>
      </c>
      <c r="C17" s="34">
        <v>43433.584722222222</v>
      </c>
      <c r="D17" s="32">
        <v>4</v>
      </c>
      <c r="E17" s="32">
        <v>2</v>
      </c>
      <c r="F17" s="32">
        <v>31</v>
      </c>
      <c r="G17" s="46">
        <v>28.272770000000001</v>
      </c>
      <c r="H17" s="32">
        <v>27.000499999999999</v>
      </c>
      <c r="I17" s="32">
        <v>25.78548</v>
      </c>
      <c r="J17" s="32" t="s">
        <v>2</v>
      </c>
      <c r="K17" s="32">
        <v>24</v>
      </c>
      <c r="L17" s="32">
        <v>2</v>
      </c>
      <c r="M17" s="32" t="s">
        <v>64</v>
      </c>
      <c r="N17" s="32" t="s">
        <v>52</v>
      </c>
      <c r="O17" s="32" t="s">
        <v>77</v>
      </c>
      <c r="P17" s="32" t="s">
        <v>50</v>
      </c>
      <c r="Q17" s="32" t="s">
        <v>64</v>
      </c>
      <c r="R17" s="32" t="s">
        <v>64</v>
      </c>
      <c r="S17" s="32" t="s">
        <v>64</v>
      </c>
      <c r="T17" s="32" t="s">
        <v>51</v>
      </c>
      <c r="U17" s="32" t="s">
        <v>64</v>
      </c>
      <c r="V17" s="32" t="s">
        <v>50</v>
      </c>
      <c r="W17" s="32" t="s">
        <v>50</v>
      </c>
      <c r="X17" s="32">
        <v>1320</v>
      </c>
    </row>
    <row r="18" spans="1:24" x14ac:dyDescent="0.25">
      <c r="A18" s="32" t="s">
        <v>9</v>
      </c>
      <c r="B18" s="32" t="s">
        <v>60</v>
      </c>
      <c r="C18" s="34">
        <v>43408.793055555558</v>
      </c>
      <c r="D18" s="32">
        <v>1</v>
      </c>
      <c r="E18" s="32">
        <v>2</v>
      </c>
      <c r="F18" s="32">
        <v>67</v>
      </c>
      <c r="G18" s="46">
        <v>61.105670000000003</v>
      </c>
      <c r="H18" s="32">
        <v>58.355919999999998</v>
      </c>
      <c r="I18" s="32">
        <v>55.729900000000001</v>
      </c>
      <c r="J18" s="32" t="s">
        <v>2</v>
      </c>
      <c r="K18" s="32">
        <v>28</v>
      </c>
      <c r="L18" s="32">
        <v>2</v>
      </c>
      <c r="M18" s="32" t="s">
        <v>51</v>
      </c>
      <c r="N18" s="32" t="s">
        <v>59</v>
      </c>
      <c r="O18" s="32" t="s">
        <v>53</v>
      </c>
      <c r="P18" s="32" t="s">
        <v>50</v>
      </c>
      <c r="Q18" s="32" t="s">
        <v>50</v>
      </c>
      <c r="R18" s="32" t="s">
        <v>50</v>
      </c>
      <c r="S18" s="32" t="s">
        <v>51</v>
      </c>
      <c r="T18" s="32" t="s">
        <v>50</v>
      </c>
      <c r="U18" s="32" t="s">
        <v>51</v>
      </c>
      <c r="V18" s="32" t="s">
        <v>50</v>
      </c>
      <c r="W18" s="32" t="s">
        <v>51</v>
      </c>
      <c r="X18" s="32">
        <v>1032</v>
      </c>
    </row>
    <row r="19" spans="1:24" x14ac:dyDescent="0.25">
      <c r="A19" s="32" t="s">
        <v>21</v>
      </c>
      <c r="B19" s="32" t="s">
        <v>91</v>
      </c>
      <c r="C19" s="34">
        <v>43408.683333333334</v>
      </c>
      <c r="D19" s="32">
        <v>3</v>
      </c>
      <c r="E19" s="32">
        <v>1</v>
      </c>
      <c r="F19" s="32">
        <v>93</v>
      </c>
      <c r="G19" s="46">
        <v>93.927329999999998</v>
      </c>
      <c r="H19" s="32">
        <v>95.880240000000001</v>
      </c>
      <c r="I19" s="32">
        <v>91.565629999999999</v>
      </c>
      <c r="J19" s="32" t="s">
        <v>2</v>
      </c>
      <c r="K19" s="32">
        <v>22</v>
      </c>
      <c r="L19" s="32">
        <v>2</v>
      </c>
      <c r="M19" s="32" t="s">
        <v>55</v>
      </c>
      <c r="N19" s="32" t="s">
        <v>56</v>
      </c>
      <c r="O19" s="32" t="s">
        <v>57</v>
      </c>
      <c r="P19" s="32" t="s">
        <v>55</v>
      </c>
      <c r="Q19" s="32"/>
      <c r="R19" s="32" t="s">
        <v>55</v>
      </c>
      <c r="S19" s="32"/>
      <c r="T19" s="32" t="s">
        <v>51</v>
      </c>
      <c r="U19" s="32" t="s">
        <v>50</v>
      </c>
      <c r="V19" s="32" t="s">
        <v>55</v>
      </c>
      <c r="W19" s="32"/>
      <c r="X19" s="32">
        <v>1863</v>
      </c>
    </row>
    <row r="20" spans="1:24" x14ac:dyDescent="0.25">
      <c r="A20" s="32" t="s">
        <v>24</v>
      </c>
      <c r="B20" s="32" t="s">
        <v>95</v>
      </c>
      <c r="C20" s="34">
        <v>43408.748611111114</v>
      </c>
      <c r="D20" s="32">
        <v>1</v>
      </c>
      <c r="E20" s="32">
        <v>2</v>
      </c>
      <c r="F20" s="32">
        <v>49</v>
      </c>
      <c r="G20" s="46">
        <v>44.689219999999999</v>
      </c>
      <c r="H20" s="32">
        <v>42.67821</v>
      </c>
      <c r="I20" s="32">
        <v>40.757689999999997</v>
      </c>
      <c r="J20" s="32" t="s">
        <v>2</v>
      </c>
      <c r="K20" s="32">
        <v>21</v>
      </c>
      <c r="L20" s="32">
        <v>2</v>
      </c>
      <c r="M20" s="32" t="s">
        <v>51</v>
      </c>
      <c r="N20" s="32" t="s">
        <v>52</v>
      </c>
      <c r="O20" s="32" t="s">
        <v>66</v>
      </c>
      <c r="P20" s="32" t="s">
        <v>50</v>
      </c>
      <c r="Q20" s="32" t="s">
        <v>64</v>
      </c>
      <c r="R20" s="32" t="s">
        <v>50</v>
      </c>
      <c r="S20" s="32" t="s">
        <v>64</v>
      </c>
      <c r="T20" s="32" t="s">
        <v>51</v>
      </c>
      <c r="U20" s="32" t="s">
        <v>50</v>
      </c>
      <c r="V20" s="32" t="s">
        <v>64</v>
      </c>
      <c r="W20" s="32" t="s">
        <v>51</v>
      </c>
      <c r="X20" s="32">
        <v>388</v>
      </c>
    </row>
    <row r="21" spans="1:24" x14ac:dyDescent="0.25">
      <c r="A21" s="32" t="s">
        <v>15</v>
      </c>
      <c r="B21" s="32" t="s">
        <v>80</v>
      </c>
      <c r="C21" s="34">
        <v>43408.617361111108</v>
      </c>
      <c r="D21" s="32">
        <v>1</v>
      </c>
      <c r="E21" s="32">
        <v>1</v>
      </c>
      <c r="F21" s="32">
        <v>86</v>
      </c>
      <c r="G21" s="46">
        <v>78.434150000000002</v>
      </c>
      <c r="H21" s="32">
        <v>74.904619999999994</v>
      </c>
      <c r="I21" s="32">
        <v>71.533910000000006</v>
      </c>
      <c r="J21" s="32" t="s">
        <v>2</v>
      </c>
      <c r="K21" s="32">
        <v>22</v>
      </c>
      <c r="L21" s="32">
        <v>2</v>
      </c>
      <c r="M21" s="32" t="s">
        <v>55</v>
      </c>
      <c r="N21" s="32" t="s">
        <v>56</v>
      </c>
      <c r="O21" s="32" t="s">
        <v>57</v>
      </c>
      <c r="P21" s="32" t="s">
        <v>50</v>
      </c>
      <c r="Q21" s="32" t="s">
        <v>51</v>
      </c>
      <c r="R21" s="32" t="s">
        <v>55</v>
      </c>
      <c r="S21" s="32"/>
      <c r="T21" s="32" t="s">
        <v>50</v>
      </c>
      <c r="U21" s="32" t="s">
        <v>50</v>
      </c>
      <c r="V21" s="32" t="s">
        <v>55</v>
      </c>
      <c r="W21" s="32"/>
      <c r="X21" s="32">
        <v>534</v>
      </c>
    </row>
    <row r="22" spans="1:24" x14ac:dyDescent="0.25">
      <c r="A22" s="32" t="s">
        <v>34</v>
      </c>
      <c r="B22" s="32" t="s">
        <v>166</v>
      </c>
      <c r="C22" s="34">
        <v>43408.626388888886</v>
      </c>
      <c r="D22" s="32">
        <v>1</v>
      </c>
      <c r="E22" s="32">
        <v>1</v>
      </c>
      <c r="F22" s="32">
        <v>79</v>
      </c>
      <c r="G22" s="46">
        <v>72.049970000000002</v>
      </c>
      <c r="H22" s="32">
        <v>68.807730000000006</v>
      </c>
      <c r="I22" s="32">
        <v>65.711380000000005</v>
      </c>
      <c r="J22" s="32" t="s">
        <v>2</v>
      </c>
      <c r="K22" s="32">
        <v>25</v>
      </c>
      <c r="L22" s="32">
        <v>2</v>
      </c>
      <c r="M22" s="32" t="s">
        <v>55</v>
      </c>
      <c r="N22" s="32" t="s">
        <v>56</v>
      </c>
      <c r="O22" s="32" t="s">
        <v>57</v>
      </c>
      <c r="P22" s="32" t="s">
        <v>50</v>
      </c>
      <c r="Q22" s="32" t="s">
        <v>51</v>
      </c>
      <c r="R22" s="32" t="s">
        <v>50</v>
      </c>
      <c r="S22" s="32" t="s">
        <v>51</v>
      </c>
      <c r="T22" s="32" t="s">
        <v>64</v>
      </c>
      <c r="U22" s="32" t="s">
        <v>51</v>
      </c>
      <c r="V22" s="32" t="s">
        <v>55</v>
      </c>
      <c r="W22" s="32"/>
      <c r="X22" s="32">
        <v>1781</v>
      </c>
    </row>
    <row r="23" spans="1:24" x14ac:dyDescent="0.25">
      <c r="A23" s="32" t="s">
        <v>23</v>
      </c>
      <c r="B23" s="32" t="s">
        <v>93</v>
      </c>
      <c r="C23" s="34">
        <v>43408.648611111108</v>
      </c>
      <c r="D23" s="32">
        <v>1</v>
      </c>
      <c r="E23" s="32">
        <v>1</v>
      </c>
      <c r="F23" s="32">
        <v>50</v>
      </c>
      <c r="G23" s="46">
        <v>45.60125</v>
      </c>
      <c r="H23" s="32">
        <v>43.549190000000003</v>
      </c>
      <c r="I23" s="32">
        <v>41.589480000000002</v>
      </c>
      <c r="J23" s="32" t="s">
        <v>2</v>
      </c>
      <c r="K23" s="32">
        <v>15</v>
      </c>
      <c r="L23" s="32">
        <v>1</v>
      </c>
      <c r="M23" s="32" t="s">
        <v>51</v>
      </c>
      <c r="N23" s="32" t="s">
        <v>59</v>
      </c>
      <c r="O23" s="32" t="s">
        <v>53</v>
      </c>
      <c r="P23" s="32" t="s">
        <v>50</v>
      </c>
      <c r="Q23" s="32" t="s">
        <v>50</v>
      </c>
      <c r="R23" s="32" t="s">
        <v>50</v>
      </c>
      <c r="S23" s="32" t="s">
        <v>64</v>
      </c>
      <c r="T23" s="32" t="s">
        <v>50</v>
      </c>
      <c r="U23" s="32" t="s">
        <v>64</v>
      </c>
      <c r="V23" s="32" t="s">
        <v>50</v>
      </c>
      <c r="W23" s="32" t="s">
        <v>51</v>
      </c>
      <c r="X23" s="32">
        <v>1350</v>
      </c>
    </row>
    <row r="24" spans="1:24" x14ac:dyDescent="0.25">
      <c r="A24" s="32" t="s">
        <v>30</v>
      </c>
      <c r="B24" s="32" t="s">
        <v>103</v>
      </c>
      <c r="C24" s="34">
        <v>43408.673611111109</v>
      </c>
      <c r="D24" s="32">
        <v>1</v>
      </c>
      <c r="E24" s="32">
        <v>1</v>
      </c>
      <c r="F24" s="32">
        <v>78</v>
      </c>
      <c r="G24" s="46">
        <v>71.137950000000004</v>
      </c>
      <c r="H24" s="32">
        <v>67.93674</v>
      </c>
      <c r="I24" s="32">
        <v>64.879589999999993</v>
      </c>
      <c r="J24" s="32" t="s">
        <v>2</v>
      </c>
      <c r="K24" s="32">
        <v>22</v>
      </c>
      <c r="L24" s="32">
        <v>2</v>
      </c>
      <c r="M24" s="32" t="s">
        <v>51</v>
      </c>
      <c r="N24" s="32" t="s">
        <v>56</v>
      </c>
      <c r="O24" s="32" t="s">
        <v>53</v>
      </c>
      <c r="P24" s="32" t="s">
        <v>50</v>
      </c>
      <c r="Q24" s="32" t="s">
        <v>51</v>
      </c>
      <c r="R24" s="32" t="s">
        <v>51</v>
      </c>
      <c r="S24" s="32" t="s">
        <v>51</v>
      </c>
      <c r="T24" s="32" t="s">
        <v>50</v>
      </c>
      <c r="U24" s="32" t="s">
        <v>51</v>
      </c>
      <c r="V24" s="32" t="s">
        <v>55</v>
      </c>
      <c r="W24" s="32"/>
      <c r="X24" s="32">
        <v>868</v>
      </c>
    </row>
    <row r="25" spans="1:24" x14ac:dyDescent="0.25">
      <c r="A25" s="32" t="s">
        <v>215</v>
      </c>
      <c r="B25" s="32" t="s">
        <v>214</v>
      </c>
      <c r="C25" s="34">
        <v>43408.624305555553</v>
      </c>
      <c r="D25" s="32">
        <v>1</v>
      </c>
      <c r="E25" s="32">
        <v>1</v>
      </c>
      <c r="F25" s="32">
        <v>92</v>
      </c>
      <c r="G25" s="46">
        <v>83.906300000000002</v>
      </c>
      <c r="H25" s="32">
        <v>80.130520000000004</v>
      </c>
      <c r="I25" s="32">
        <v>76.524640000000005</v>
      </c>
      <c r="J25" s="32" t="s">
        <v>2</v>
      </c>
      <c r="K25" s="32">
        <v>26</v>
      </c>
      <c r="L25" s="32">
        <v>2</v>
      </c>
      <c r="M25" s="32" t="s">
        <v>55</v>
      </c>
      <c r="N25" s="32" t="s">
        <v>59</v>
      </c>
      <c r="O25" s="32" t="s">
        <v>57</v>
      </c>
      <c r="P25" s="32" t="s">
        <v>50</v>
      </c>
      <c r="Q25" s="32" t="s">
        <v>51</v>
      </c>
      <c r="R25" s="32" t="s">
        <v>55</v>
      </c>
      <c r="S25" s="32"/>
      <c r="T25" s="32" t="s">
        <v>55</v>
      </c>
      <c r="U25" s="32"/>
      <c r="V25" s="32" t="s">
        <v>55</v>
      </c>
      <c r="W25" s="32"/>
      <c r="X25" s="32">
        <v>848</v>
      </c>
    </row>
    <row r="26" spans="1:24" x14ac:dyDescent="0.25">
      <c r="A26" s="32" t="s">
        <v>27</v>
      </c>
      <c r="B26" s="32" t="s">
        <v>99</v>
      </c>
      <c r="C26" s="34">
        <v>43408.637499999997</v>
      </c>
      <c r="D26" s="32">
        <v>3</v>
      </c>
      <c r="E26" s="32">
        <v>2</v>
      </c>
      <c r="F26" s="32"/>
      <c r="G26" s="46"/>
      <c r="H26" s="32"/>
      <c r="I26" s="32"/>
      <c r="J26" s="32" t="s">
        <v>147</v>
      </c>
      <c r="K26" s="32">
        <v>24</v>
      </c>
      <c r="L26" s="32">
        <v>2</v>
      </c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>
        <v>1822</v>
      </c>
    </row>
    <row r="27" spans="1:24" x14ac:dyDescent="0.25">
      <c r="A27" s="32" t="s">
        <v>27</v>
      </c>
      <c r="B27" s="32" t="s">
        <v>137</v>
      </c>
      <c r="C27" s="34">
        <v>43408.637499999997</v>
      </c>
      <c r="D27" s="32">
        <v>3</v>
      </c>
      <c r="E27" s="32">
        <v>2</v>
      </c>
      <c r="F27" s="32">
        <v>95</v>
      </c>
      <c r="G27" s="46">
        <v>94.656949999999995</v>
      </c>
      <c r="H27" s="32">
        <v>90.397379999999998</v>
      </c>
      <c r="I27" s="32">
        <v>86.329499999999996</v>
      </c>
      <c r="J27" s="32" t="s">
        <v>2</v>
      </c>
      <c r="K27" s="32">
        <v>21</v>
      </c>
      <c r="L27" s="32">
        <v>2</v>
      </c>
      <c r="M27" s="32" t="s">
        <v>55</v>
      </c>
      <c r="N27" s="32" t="s">
        <v>56</v>
      </c>
      <c r="O27" s="32" t="s">
        <v>57</v>
      </c>
      <c r="P27" s="32" t="s">
        <v>55</v>
      </c>
      <c r="Q27" s="32"/>
      <c r="R27" s="32" t="s">
        <v>55</v>
      </c>
      <c r="S27" s="32"/>
      <c r="T27" s="32" t="s">
        <v>51</v>
      </c>
      <c r="U27" s="32" t="s">
        <v>51</v>
      </c>
      <c r="V27" s="32" t="s">
        <v>55</v>
      </c>
      <c r="W27" s="32"/>
      <c r="X27" s="32">
        <v>818</v>
      </c>
    </row>
    <row r="28" spans="1:24" x14ac:dyDescent="0.25">
      <c r="A28" s="32" t="s">
        <v>27</v>
      </c>
      <c r="B28" s="32" t="s">
        <v>136</v>
      </c>
      <c r="C28" s="34">
        <v>43408.633333333331</v>
      </c>
      <c r="D28" s="32">
        <v>3</v>
      </c>
      <c r="E28" s="32">
        <v>2</v>
      </c>
      <c r="F28" s="32">
        <v>89</v>
      </c>
      <c r="G28" s="46">
        <v>92.468090000000004</v>
      </c>
      <c r="H28" s="32">
        <v>88.307019999999994</v>
      </c>
      <c r="I28" s="32">
        <v>84.333209999999994</v>
      </c>
      <c r="J28" s="32" t="s">
        <v>2</v>
      </c>
      <c r="K28" s="32">
        <v>21</v>
      </c>
      <c r="L28" s="32">
        <v>2</v>
      </c>
      <c r="M28" s="32" t="s">
        <v>55</v>
      </c>
      <c r="N28" s="32" t="s">
        <v>56</v>
      </c>
      <c r="O28" s="32" t="s">
        <v>57</v>
      </c>
      <c r="P28" s="32" t="s">
        <v>50</v>
      </c>
      <c r="Q28" s="32" t="s">
        <v>51</v>
      </c>
      <c r="R28" s="32" t="s">
        <v>55</v>
      </c>
      <c r="S28" s="32"/>
      <c r="T28" s="32" t="s">
        <v>51</v>
      </c>
      <c r="U28" s="32" t="s">
        <v>51</v>
      </c>
      <c r="V28" s="32" t="s">
        <v>55</v>
      </c>
      <c r="W28" s="32"/>
      <c r="X28" s="32">
        <v>1320</v>
      </c>
    </row>
    <row r="29" spans="1:24" x14ac:dyDescent="0.25">
      <c r="A29" s="32" t="s">
        <v>27</v>
      </c>
      <c r="B29" s="32" t="s">
        <v>133</v>
      </c>
      <c r="C29" s="34">
        <v>43408.644444444442</v>
      </c>
      <c r="D29" s="32">
        <v>3</v>
      </c>
      <c r="E29" s="32">
        <v>2</v>
      </c>
      <c r="F29" s="32">
        <v>83</v>
      </c>
      <c r="G29" s="46">
        <v>96.597729999999999</v>
      </c>
      <c r="H29" s="32">
        <v>92.250829999999993</v>
      </c>
      <c r="I29" s="32">
        <v>88.099540000000005</v>
      </c>
      <c r="J29" s="32" t="s">
        <v>2</v>
      </c>
      <c r="K29" s="32">
        <v>21</v>
      </c>
      <c r="L29" s="32">
        <v>2</v>
      </c>
      <c r="M29" s="32" t="s">
        <v>55</v>
      </c>
      <c r="N29" s="32" t="s">
        <v>56</v>
      </c>
      <c r="O29" s="32" t="s">
        <v>57</v>
      </c>
      <c r="P29" s="32" t="s">
        <v>50</v>
      </c>
      <c r="Q29" s="32" t="s">
        <v>51</v>
      </c>
      <c r="R29" s="32" t="s">
        <v>50</v>
      </c>
      <c r="S29" s="32" t="s">
        <v>51</v>
      </c>
      <c r="T29" s="32" t="s">
        <v>51</v>
      </c>
      <c r="U29" s="32" t="s">
        <v>51</v>
      </c>
      <c r="V29" s="32" t="s">
        <v>55</v>
      </c>
      <c r="W29" s="32"/>
      <c r="X29" s="32">
        <v>1318</v>
      </c>
    </row>
    <row r="30" spans="1:24" x14ac:dyDescent="0.25">
      <c r="A30" s="32" t="s">
        <v>27</v>
      </c>
      <c r="B30" s="32" t="s">
        <v>132</v>
      </c>
      <c r="C30" s="34">
        <v>43408.646527777775</v>
      </c>
      <c r="D30" s="32">
        <v>3</v>
      </c>
      <c r="E30" s="32">
        <v>2</v>
      </c>
      <c r="F30" s="32">
        <v>78</v>
      </c>
      <c r="G30" s="46">
        <v>95.959310000000002</v>
      </c>
      <c r="H30" s="32">
        <v>91.641139999999993</v>
      </c>
      <c r="I30" s="32">
        <v>87.517290000000003</v>
      </c>
      <c r="J30" s="32" t="s">
        <v>2</v>
      </c>
      <c r="K30" s="32">
        <v>23</v>
      </c>
      <c r="L30" s="32">
        <v>2</v>
      </c>
      <c r="M30" s="32" t="s">
        <v>55</v>
      </c>
      <c r="N30" s="32" t="s">
        <v>56</v>
      </c>
      <c r="O30" s="32" t="s">
        <v>57</v>
      </c>
      <c r="P30" s="32" t="s">
        <v>50</v>
      </c>
      <c r="Q30" s="32" t="s">
        <v>50</v>
      </c>
      <c r="R30" s="32" t="s">
        <v>50</v>
      </c>
      <c r="S30" s="32" t="s">
        <v>50</v>
      </c>
      <c r="T30" s="32" t="s">
        <v>50</v>
      </c>
      <c r="U30" s="32" t="s">
        <v>51</v>
      </c>
      <c r="V30" s="32" t="s">
        <v>55</v>
      </c>
      <c r="W30" s="32"/>
      <c r="X30" s="32">
        <v>1320</v>
      </c>
    </row>
    <row r="31" spans="1:24" x14ac:dyDescent="0.25">
      <c r="A31" s="32" t="s">
        <v>27</v>
      </c>
      <c r="B31" s="32" t="s">
        <v>129</v>
      </c>
      <c r="C31" s="34">
        <v>43408.65347222222</v>
      </c>
      <c r="D31" s="32">
        <v>3</v>
      </c>
      <c r="E31" s="32">
        <v>2</v>
      </c>
      <c r="F31" s="32">
        <v>74</v>
      </c>
      <c r="G31" s="46">
        <v>67.489850000000004</v>
      </c>
      <c r="H31" s="32">
        <v>92.890559999999994</v>
      </c>
      <c r="I31" s="32">
        <v>88.710489999999993</v>
      </c>
      <c r="J31" s="32" t="s">
        <v>2</v>
      </c>
      <c r="K31" s="32">
        <v>23</v>
      </c>
      <c r="L31" s="32">
        <v>2</v>
      </c>
      <c r="M31" s="32" t="s">
        <v>55</v>
      </c>
      <c r="N31" s="32" t="s">
        <v>59</v>
      </c>
      <c r="O31" s="32" t="s">
        <v>57</v>
      </c>
      <c r="P31" s="32" t="s">
        <v>50</v>
      </c>
      <c r="Q31" s="32" t="s">
        <v>51</v>
      </c>
      <c r="R31" s="32" t="s">
        <v>50</v>
      </c>
      <c r="S31" s="32" t="s">
        <v>50</v>
      </c>
      <c r="T31" s="32" t="s">
        <v>51</v>
      </c>
      <c r="U31" s="32" t="s">
        <v>51</v>
      </c>
      <c r="V31" s="32" t="s">
        <v>51</v>
      </c>
      <c r="W31" s="32" t="s">
        <v>51</v>
      </c>
      <c r="X31" s="32">
        <v>1323</v>
      </c>
    </row>
    <row r="32" spans="1:24" x14ac:dyDescent="0.25">
      <c r="A32" s="32" t="s">
        <v>27</v>
      </c>
      <c r="B32" s="32" t="s">
        <v>125</v>
      </c>
      <c r="C32" s="34">
        <v>43408.680555555555</v>
      </c>
      <c r="D32" s="32">
        <v>3</v>
      </c>
      <c r="E32" s="32">
        <v>2</v>
      </c>
      <c r="F32" s="32">
        <v>61</v>
      </c>
      <c r="G32" s="46">
        <v>55.633519999999997</v>
      </c>
      <c r="H32" s="32">
        <v>90.626009999999994</v>
      </c>
      <c r="I32" s="32">
        <v>86.547839999999994</v>
      </c>
      <c r="J32" s="32" t="s">
        <v>2</v>
      </c>
      <c r="K32" s="32">
        <v>23</v>
      </c>
      <c r="L32" s="32">
        <v>2</v>
      </c>
      <c r="M32" s="32" t="s">
        <v>55</v>
      </c>
      <c r="N32" s="32" t="s">
        <v>56</v>
      </c>
      <c r="O32" s="32" t="s">
        <v>57</v>
      </c>
      <c r="P32" s="32" t="s">
        <v>64</v>
      </c>
      <c r="Q32" s="32" t="s">
        <v>64</v>
      </c>
      <c r="R32" s="32" t="s">
        <v>50</v>
      </c>
      <c r="S32" s="32" t="s">
        <v>50</v>
      </c>
      <c r="T32" s="32" t="s">
        <v>51</v>
      </c>
      <c r="U32" s="32" t="s">
        <v>50</v>
      </c>
      <c r="V32" s="32" t="s">
        <v>51</v>
      </c>
      <c r="W32" s="32" t="s">
        <v>51</v>
      </c>
      <c r="X32" s="32">
        <v>1321</v>
      </c>
    </row>
    <row r="33" spans="1:24" x14ac:dyDescent="0.25">
      <c r="A33" s="32" t="s">
        <v>27</v>
      </c>
      <c r="B33" s="32" t="s">
        <v>124</v>
      </c>
      <c r="C33" s="34">
        <v>43408.701388888891</v>
      </c>
      <c r="D33" s="32">
        <v>3</v>
      </c>
      <c r="E33" s="32">
        <v>2</v>
      </c>
      <c r="F33" s="32">
        <v>66</v>
      </c>
      <c r="G33" s="46">
        <v>60.193649999999998</v>
      </c>
      <c r="H33" s="32">
        <v>91.496989999999997</v>
      </c>
      <c r="I33" s="32">
        <v>87.379620000000003</v>
      </c>
      <c r="J33" s="32" t="s">
        <v>2</v>
      </c>
      <c r="K33" s="32">
        <v>23</v>
      </c>
      <c r="L33" s="32">
        <v>2</v>
      </c>
      <c r="M33" s="32" t="s">
        <v>55</v>
      </c>
      <c r="N33" s="32" t="s">
        <v>56</v>
      </c>
      <c r="O33" s="32" t="s">
        <v>53</v>
      </c>
      <c r="P33" s="32" t="s">
        <v>50</v>
      </c>
      <c r="Q33" s="32" t="s">
        <v>64</v>
      </c>
      <c r="R33" s="32" t="s">
        <v>50</v>
      </c>
      <c r="S33" s="32" t="s">
        <v>50</v>
      </c>
      <c r="T33" s="32" t="s">
        <v>50</v>
      </c>
      <c r="U33" s="32" t="s">
        <v>51</v>
      </c>
      <c r="V33" s="32" t="s">
        <v>51</v>
      </c>
      <c r="W33" s="32" t="s">
        <v>51</v>
      </c>
      <c r="X33" s="32">
        <v>1320</v>
      </c>
    </row>
    <row r="34" spans="1:24" x14ac:dyDescent="0.25">
      <c r="A34" s="32" t="s">
        <v>27</v>
      </c>
      <c r="B34" s="32" t="s">
        <v>122</v>
      </c>
      <c r="C34" s="34">
        <v>43408.703472222223</v>
      </c>
      <c r="D34" s="32">
        <v>3</v>
      </c>
      <c r="E34" s="32">
        <v>2</v>
      </c>
      <c r="F34" s="32">
        <v>83</v>
      </c>
      <c r="G34" s="46">
        <v>96.597729999999999</v>
      </c>
      <c r="H34" s="32">
        <v>92.250829999999993</v>
      </c>
      <c r="I34" s="32">
        <v>88.099540000000005</v>
      </c>
      <c r="J34" s="32" t="s">
        <v>2</v>
      </c>
      <c r="K34" s="32">
        <v>23</v>
      </c>
      <c r="L34" s="32">
        <v>2</v>
      </c>
      <c r="M34" s="32" t="s">
        <v>55</v>
      </c>
      <c r="N34" s="32" t="s">
        <v>56</v>
      </c>
      <c r="O34" s="32" t="s">
        <v>57</v>
      </c>
      <c r="P34" s="32" t="s">
        <v>50</v>
      </c>
      <c r="Q34" s="32" t="s">
        <v>51</v>
      </c>
      <c r="R34" s="32" t="s">
        <v>50</v>
      </c>
      <c r="S34" s="32" t="s">
        <v>51</v>
      </c>
      <c r="T34" s="32" t="s">
        <v>51</v>
      </c>
      <c r="U34" s="32" t="s">
        <v>51</v>
      </c>
      <c r="V34" s="32" t="s">
        <v>55</v>
      </c>
      <c r="W34" s="32"/>
      <c r="X34" s="32">
        <v>1547</v>
      </c>
    </row>
    <row r="35" spans="1:24" x14ac:dyDescent="0.25">
      <c r="A35" s="32" t="s">
        <v>45</v>
      </c>
      <c r="B35" s="32" t="s">
        <v>141</v>
      </c>
      <c r="C35" s="34">
        <v>43408.808333333334</v>
      </c>
      <c r="D35" s="32">
        <v>5</v>
      </c>
      <c r="E35" s="32">
        <v>5</v>
      </c>
      <c r="F35" s="32">
        <v>87</v>
      </c>
      <c r="G35" s="46">
        <v>79.346180000000004</v>
      </c>
      <c r="H35" s="32">
        <v>75.775599999999997</v>
      </c>
      <c r="I35" s="32">
        <v>98.984440000000006</v>
      </c>
      <c r="J35" s="32" t="s">
        <v>2</v>
      </c>
      <c r="K35" s="32">
        <v>45</v>
      </c>
      <c r="L35" s="32">
        <v>5</v>
      </c>
      <c r="M35" s="32" t="s">
        <v>51</v>
      </c>
      <c r="N35" s="32" t="s">
        <v>56</v>
      </c>
      <c r="O35" s="32" t="s">
        <v>57</v>
      </c>
      <c r="P35" s="32" t="s">
        <v>50</v>
      </c>
      <c r="Q35" s="32" t="s">
        <v>64</v>
      </c>
      <c r="R35" s="32" t="s">
        <v>55</v>
      </c>
      <c r="S35" s="32"/>
      <c r="T35" s="32" t="s">
        <v>55</v>
      </c>
      <c r="U35" s="32"/>
      <c r="V35" s="32" t="s">
        <v>55</v>
      </c>
      <c r="W35" s="32"/>
      <c r="X35" s="32">
        <v>1320</v>
      </c>
    </row>
    <row r="36" spans="1:24" x14ac:dyDescent="0.25">
      <c r="A36" s="32" t="s">
        <v>45</v>
      </c>
      <c r="B36" s="32" t="s">
        <v>140</v>
      </c>
      <c r="C36" s="34">
        <v>43408.800000000003</v>
      </c>
      <c r="D36" s="32">
        <v>5</v>
      </c>
      <c r="E36" s="32">
        <v>5</v>
      </c>
      <c r="F36" s="32">
        <v>47</v>
      </c>
      <c r="G36" s="46">
        <v>42.865169999999999</v>
      </c>
      <c r="H36" s="32">
        <v>40.936239999999998</v>
      </c>
      <c r="I36" s="32">
        <v>96.954700000000003</v>
      </c>
      <c r="J36" s="32" t="s">
        <v>2</v>
      </c>
      <c r="K36" s="32">
        <v>24</v>
      </c>
      <c r="L36" s="32">
        <v>2</v>
      </c>
      <c r="M36" s="32" t="s">
        <v>64</v>
      </c>
      <c r="N36" s="32" t="s">
        <v>59</v>
      </c>
      <c r="O36" s="32" t="s">
        <v>53</v>
      </c>
      <c r="P36" s="32" t="s">
        <v>64</v>
      </c>
      <c r="Q36" s="32" t="s">
        <v>64</v>
      </c>
      <c r="R36" s="32" t="s">
        <v>64</v>
      </c>
      <c r="S36" s="32" t="s">
        <v>50</v>
      </c>
      <c r="T36" s="32" t="s">
        <v>50</v>
      </c>
      <c r="U36" s="32" t="s">
        <v>51</v>
      </c>
      <c r="V36" s="32" t="s">
        <v>50</v>
      </c>
      <c r="W36" s="32" t="s">
        <v>51</v>
      </c>
      <c r="X36" s="32">
        <v>1322</v>
      </c>
    </row>
    <row r="37" spans="1:24" x14ac:dyDescent="0.25">
      <c r="A37" s="32" t="s">
        <v>38</v>
      </c>
      <c r="B37" s="32" t="s">
        <v>121</v>
      </c>
      <c r="C37" s="34">
        <v>43408.614583333336</v>
      </c>
      <c r="D37" s="32">
        <v>2</v>
      </c>
      <c r="E37" s="32">
        <v>1</v>
      </c>
      <c r="F37" s="32">
        <v>89</v>
      </c>
      <c r="G37" s="46">
        <v>81.17022</v>
      </c>
      <c r="H37" s="32">
        <v>91.007019999999997</v>
      </c>
      <c r="I37" s="32">
        <v>86.911709999999999</v>
      </c>
      <c r="J37" s="32" t="s">
        <v>2</v>
      </c>
      <c r="K37" s="32">
        <v>22</v>
      </c>
      <c r="L37" s="32">
        <v>2</v>
      </c>
      <c r="M37" s="32" t="s">
        <v>55</v>
      </c>
      <c r="N37" s="32" t="s">
        <v>56</v>
      </c>
      <c r="O37" s="32" t="s">
        <v>57</v>
      </c>
      <c r="P37" s="32" t="s">
        <v>50</v>
      </c>
      <c r="Q37" s="32" t="s">
        <v>51</v>
      </c>
      <c r="R37" s="32" t="s">
        <v>55</v>
      </c>
      <c r="S37" s="32"/>
      <c r="T37" s="32" t="s">
        <v>51</v>
      </c>
      <c r="U37" s="32" t="s">
        <v>51</v>
      </c>
      <c r="V37" s="32" t="s">
        <v>55</v>
      </c>
      <c r="W37" s="32"/>
      <c r="X37" s="32">
        <v>1908</v>
      </c>
    </row>
    <row r="38" spans="1:24" x14ac:dyDescent="0.25">
      <c r="A38" s="32" t="s">
        <v>31</v>
      </c>
      <c r="B38" s="32" t="s">
        <v>105</v>
      </c>
      <c r="C38" s="34">
        <v>43408.692361111112</v>
      </c>
      <c r="D38" s="32">
        <v>2</v>
      </c>
      <c r="E38" s="32">
        <v>1</v>
      </c>
      <c r="F38" s="32">
        <v>66</v>
      </c>
      <c r="G38" s="46">
        <v>60.193649999999998</v>
      </c>
      <c r="H38" s="32">
        <v>57.484940000000002</v>
      </c>
      <c r="I38" s="32">
        <v>54.898110000000003</v>
      </c>
      <c r="J38" s="32" t="s">
        <v>2</v>
      </c>
      <c r="K38" s="32">
        <v>25</v>
      </c>
      <c r="L38" s="32">
        <v>2</v>
      </c>
      <c r="M38" s="32" t="s">
        <v>55</v>
      </c>
      <c r="N38" s="32" t="s">
        <v>59</v>
      </c>
      <c r="O38" s="32" t="s">
        <v>53</v>
      </c>
      <c r="P38" s="32" t="s">
        <v>50</v>
      </c>
      <c r="Q38" s="32" t="s">
        <v>64</v>
      </c>
      <c r="R38" s="32" t="s">
        <v>50</v>
      </c>
      <c r="S38" s="32" t="s">
        <v>64</v>
      </c>
      <c r="T38" s="32" t="s">
        <v>51</v>
      </c>
      <c r="U38" s="32" t="s">
        <v>50</v>
      </c>
      <c r="V38" s="32" t="s">
        <v>55</v>
      </c>
      <c r="W38" s="32"/>
      <c r="X38" s="32">
        <v>1559</v>
      </c>
    </row>
    <row r="39" spans="1:24" x14ac:dyDescent="0.25">
      <c r="A39" s="32" t="s">
        <v>35</v>
      </c>
      <c r="B39" s="32" t="s">
        <v>108</v>
      </c>
      <c r="C39" s="34">
        <v>43408.585416666669</v>
      </c>
      <c r="D39" s="32">
        <v>2</v>
      </c>
      <c r="E39" s="32">
        <v>2</v>
      </c>
      <c r="F39" s="32">
        <v>65</v>
      </c>
      <c r="G39" s="46">
        <v>59.281619999999997</v>
      </c>
      <c r="H39" s="32">
        <v>91.322779999999995</v>
      </c>
      <c r="I39" s="32">
        <v>87.213260000000005</v>
      </c>
      <c r="J39" s="32" t="s">
        <v>2</v>
      </c>
      <c r="K39" s="32">
        <v>27</v>
      </c>
      <c r="L39" s="32">
        <v>2</v>
      </c>
      <c r="M39" s="32" t="s">
        <v>51</v>
      </c>
      <c r="N39" s="32" t="s">
        <v>59</v>
      </c>
      <c r="O39" s="32" t="s">
        <v>53</v>
      </c>
      <c r="P39" s="32" t="s">
        <v>50</v>
      </c>
      <c r="Q39" s="32" t="s">
        <v>64</v>
      </c>
      <c r="R39" s="32" t="s">
        <v>50</v>
      </c>
      <c r="S39" s="32" t="s">
        <v>64</v>
      </c>
      <c r="T39" s="32" t="s">
        <v>51</v>
      </c>
      <c r="U39" s="32" t="s">
        <v>51</v>
      </c>
      <c r="V39" s="32" t="s">
        <v>55</v>
      </c>
      <c r="W39" s="32"/>
      <c r="X39" s="32">
        <v>1188</v>
      </c>
    </row>
    <row r="40" spans="1:24" x14ac:dyDescent="0.25">
      <c r="A40" s="32" t="s">
        <v>32</v>
      </c>
      <c r="B40" s="32" t="s">
        <v>107</v>
      </c>
      <c r="C40" s="34">
        <v>43408.818055555559</v>
      </c>
      <c r="D40" s="32">
        <v>4</v>
      </c>
      <c r="E40" s="32">
        <v>2</v>
      </c>
      <c r="F40" s="32">
        <v>91</v>
      </c>
      <c r="G40" s="46">
        <v>82.99427</v>
      </c>
      <c r="H40" s="32">
        <v>79.259540000000001</v>
      </c>
      <c r="I40" s="32">
        <v>75.692859999999996</v>
      </c>
      <c r="J40" s="32" t="s">
        <v>2</v>
      </c>
      <c r="K40" s="32">
        <v>50</v>
      </c>
      <c r="L40" s="32">
        <v>5</v>
      </c>
      <c r="M40" s="32" t="s">
        <v>55</v>
      </c>
      <c r="N40" s="32" t="s">
        <v>59</v>
      </c>
      <c r="O40" s="32" t="s">
        <v>57</v>
      </c>
      <c r="P40" s="32" t="s">
        <v>51</v>
      </c>
      <c r="Q40" s="32" t="s">
        <v>50</v>
      </c>
      <c r="R40" s="32" t="s">
        <v>55</v>
      </c>
      <c r="S40" s="32"/>
      <c r="T40" s="32" t="s">
        <v>55</v>
      </c>
      <c r="U40" s="32"/>
      <c r="V40" s="32" t="s">
        <v>55</v>
      </c>
      <c r="W40" s="32"/>
      <c r="X40" s="32">
        <v>141</v>
      </c>
    </row>
    <row r="41" spans="1:24" x14ac:dyDescent="0.25">
      <c r="A41" s="32" t="s">
        <v>7</v>
      </c>
      <c r="B41" s="32" t="s">
        <v>109</v>
      </c>
      <c r="C41" s="34">
        <v>43408.711805555555</v>
      </c>
      <c r="D41" s="32">
        <v>4</v>
      </c>
      <c r="E41" s="32">
        <v>1</v>
      </c>
      <c r="F41" s="32">
        <v>100</v>
      </c>
      <c r="G41" s="46">
        <v>91.202500000000001</v>
      </c>
      <c r="H41" s="32">
        <v>94.839359999999999</v>
      </c>
      <c r="I41" s="32">
        <v>90.57159</v>
      </c>
      <c r="J41" s="32" t="s">
        <v>2</v>
      </c>
      <c r="K41" s="32">
        <v>25</v>
      </c>
      <c r="L41" s="32">
        <v>2</v>
      </c>
      <c r="M41" s="32" t="s">
        <v>55</v>
      </c>
      <c r="N41" s="32" t="s">
        <v>56</v>
      </c>
      <c r="O41" s="32" t="s">
        <v>57</v>
      </c>
      <c r="P41" s="32" t="s">
        <v>55</v>
      </c>
      <c r="Q41" s="32"/>
      <c r="R41" s="32" t="s">
        <v>55</v>
      </c>
      <c r="S41" s="32"/>
      <c r="T41" s="32" t="s">
        <v>55</v>
      </c>
      <c r="U41" s="32"/>
      <c r="V41" s="32" t="s">
        <v>55</v>
      </c>
      <c r="W41" s="32"/>
      <c r="X41" s="32">
        <v>1320</v>
      </c>
    </row>
    <row r="42" spans="1:24" x14ac:dyDescent="0.25">
      <c r="A42" s="32" t="s">
        <v>7</v>
      </c>
      <c r="B42" s="32" t="s">
        <v>54</v>
      </c>
      <c r="C42" s="34">
        <v>43408.714583333334</v>
      </c>
      <c r="D42" s="32">
        <v>4</v>
      </c>
      <c r="E42" s="32">
        <v>1</v>
      </c>
      <c r="F42" s="32">
        <v>100</v>
      </c>
      <c r="G42" s="46">
        <v>91.202500000000001</v>
      </c>
      <c r="H42" s="32">
        <v>94.839359999999999</v>
      </c>
      <c r="I42" s="32">
        <v>90.57159</v>
      </c>
      <c r="J42" s="32" t="s">
        <v>2</v>
      </c>
      <c r="K42" s="32">
        <v>25</v>
      </c>
      <c r="L42" s="32">
        <v>2</v>
      </c>
      <c r="M42" s="32" t="s">
        <v>55</v>
      </c>
      <c r="N42" s="32" t="s">
        <v>56</v>
      </c>
      <c r="O42" s="32" t="s">
        <v>57</v>
      </c>
      <c r="P42" s="32" t="s">
        <v>55</v>
      </c>
      <c r="Q42" s="32"/>
      <c r="R42" s="32" t="s">
        <v>55</v>
      </c>
      <c r="S42" s="32"/>
      <c r="T42" s="32" t="s">
        <v>55</v>
      </c>
      <c r="U42" s="32"/>
      <c r="V42" s="32" t="s">
        <v>55</v>
      </c>
      <c r="W42" s="32"/>
      <c r="X42" s="32">
        <v>1320</v>
      </c>
    </row>
    <row r="43" spans="1:24" x14ac:dyDescent="0.25">
      <c r="A43" s="32" t="s">
        <v>7</v>
      </c>
      <c r="B43" s="32" t="s">
        <v>70</v>
      </c>
      <c r="C43" s="34">
        <v>43408.717361111114</v>
      </c>
      <c r="D43" s="32">
        <v>4</v>
      </c>
      <c r="E43" s="32">
        <v>1</v>
      </c>
      <c r="F43" s="32">
        <v>90</v>
      </c>
      <c r="G43" s="46">
        <v>96.214680000000001</v>
      </c>
      <c r="H43" s="32">
        <v>91.885019999999997</v>
      </c>
      <c r="I43" s="32">
        <v>87.750190000000003</v>
      </c>
      <c r="J43" s="32" t="s">
        <v>2</v>
      </c>
      <c r="K43" s="32">
        <v>25</v>
      </c>
      <c r="L43" s="32">
        <v>2</v>
      </c>
      <c r="M43" s="32" t="s">
        <v>55</v>
      </c>
      <c r="N43" s="32" t="s">
        <v>56</v>
      </c>
      <c r="O43" s="32" t="s">
        <v>57</v>
      </c>
      <c r="P43" s="32" t="s">
        <v>51</v>
      </c>
      <c r="Q43" s="32" t="s">
        <v>51</v>
      </c>
      <c r="R43" s="32" t="s">
        <v>55</v>
      </c>
      <c r="S43" s="32"/>
      <c r="T43" s="32" t="s">
        <v>51</v>
      </c>
      <c r="U43" s="32" t="s">
        <v>51</v>
      </c>
      <c r="V43" s="32" t="s">
        <v>55</v>
      </c>
      <c r="W43" s="32"/>
      <c r="X43" s="32">
        <v>1321</v>
      </c>
    </row>
    <row r="44" spans="1:24" x14ac:dyDescent="0.25">
      <c r="A44" s="32" t="s">
        <v>7</v>
      </c>
      <c r="B44" s="32" t="s">
        <v>83</v>
      </c>
      <c r="C44" s="34">
        <v>43408.61041666667</v>
      </c>
      <c r="D44" s="32">
        <v>4</v>
      </c>
      <c r="E44" s="32">
        <v>1</v>
      </c>
      <c r="F44" s="32">
        <v>79</v>
      </c>
      <c r="G44" s="46">
        <v>96.087000000000003</v>
      </c>
      <c r="H44" s="32">
        <v>91.763080000000002</v>
      </c>
      <c r="I44" s="32">
        <v>87.633740000000003</v>
      </c>
      <c r="J44" s="32" t="s">
        <v>2</v>
      </c>
      <c r="K44" s="32">
        <v>23</v>
      </c>
      <c r="L44" s="32">
        <v>2</v>
      </c>
      <c r="M44" s="32" t="s">
        <v>55</v>
      </c>
      <c r="N44" s="32" t="s">
        <v>56</v>
      </c>
      <c r="O44" s="32" t="s">
        <v>57</v>
      </c>
      <c r="P44" s="32" t="s">
        <v>50</v>
      </c>
      <c r="Q44" s="32" t="s">
        <v>64</v>
      </c>
      <c r="R44" s="32" t="s">
        <v>50</v>
      </c>
      <c r="S44" s="32" t="s">
        <v>51</v>
      </c>
      <c r="T44" s="32" t="s">
        <v>51</v>
      </c>
      <c r="U44" s="32" t="s">
        <v>51</v>
      </c>
      <c r="V44" s="32" t="s">
        <v>55</v>
      </c>
      <c r="W44" s="32"/>
      <c r="X44" s="32">
        <v>1318</v>
      </c>
    </row>
    <row r="45" spans="1:24" x14ac:dyDescent="0.25">
      <c r="A45" s="32" t="s">
        <v>7</v>
      </c>
      <c r="B45" s="32" t="s">
        <v>81</v>
      </c>
      <c r="C45" s="34">
        <v>43408.620833333334</v>
      </c>
      <c r="D45" s="32">
        <v>4</v>
      </c>
      <c r="E45" s="32">
        <v>1</v>
      </c>
      <c r="F45" s="32">
        <v>83</v>
      </c>
      <c r="G45" s="46">
        <v>96.597729999999999</v>
      </c>
      <c r="H45" s="32">
        <v>92.250829999999993</v>
      </c>
      <c r="I45" s="32">
        <v>88.099540000000005</v>
      </c>
      <c r="J45" s="32" t="s">
        <v>2</v>
      </c>
      <c r="K45" s="32">
        <v>23</v>
      </c>
      <c r="L45" s="32">
        <v>2</v>
      </c>
      <c r="M45" s="32" t="s">
        <v>55</v>
      </c>
      <c r="N45" s="32" t="s">
        <v>56</v>
      </c>
      <c r="O45" s="32" t="s">
        <v>57</v>
      </c>
      <c r="P45" s="32" t="s">
        <v>50</v>
      </c>
      <c r="Q45" s="32" t="s">
        <v>51</v>
      </c>
      <c r="R45" s="32" t="s">
        <v>50</v>
      </c>
      <c r="S45" s="32" t="s">
        <v>51</v>
      </c>
      <c r="T45" s="32" t="s">
        <v>51</v>
      </c>
      <c r="U45" s="32" t="s">
        <v>51</v>
      </c>
      <c r="V45" s="32" t="s">
        <v>55</v>
      </c>
      <c r="W45" s="32"/>
      <c r="X45" s="32">
        <v>1319</v>
      </c>
    </row>
    <row r="46" spans="1:24" x14ac:dyDescent="0.25">
      <c r="A46" s="32" t="s">
        <v>7</v>
      </c>
      <c r="B46" s="32" t="s">
        <v>79</v>
      </c>
      <c r="C46" s="34">
        <v>43408.629861111112</v>
      </c>
      <c r="D46" s="32">
        <v>4</v>
      </c>
      <c r="E46" s="32">
        <v>1</v>
      </c>
      <c r="F46" s="32">
        <v>89</v>
      </c>
      <c r="G46" s="46">
        <v>92.468090000000004</v>
      </c>
      <c r="H46" s="32">
        <v>95.322810000000004</v>
      </c>
      <c r="I46" s="32">
        <v>91.033280000000005</v>
      </c>
      <c r="J46" s="32" t="s">
        <v>2</v>
      </c>
      <c r="K46" s="32">
        <v>23</v>
      </c>
      <c r="L46" s="32">
        <v>2</v>
      </c>
      <c r="M46" s="32" t="s">
        <v>55</v>
      </c>
      <c r="N46" s="32" t="s">
        <v>56</v>
      </c>
      <c r="O46" s="32" t="s">
        <v>57</v>
      </c>
      <c r="P46" s="32" t="s">
        <v>50</v>
      </c>
      <c r="Q46" s="32" t="s">
        <v>51</v>
      </c>
      <c r="R46" s="32" t="s">
        <v>55</v>
      </c>
      <c r="S46" s="32"/>
      <c r="T46" s="32" t="s">
        <v>51</v>
      </c>
      <c r="U46" s="32" t="s">
        <v>51</v>
      </c>
      <c r="V46" s="32" t="s">
        <v>55</v>
      </c>
      <c r="W46" s="32"/>
      <c r="X46" s="32">
        <v>1322</v>
      </c>
    </row>
    <row r="47" spans="1:24" x14ac:dyDescent="0.25">
      <c r="A47" s="32" t="s">
        <v>7</v>
      </c>
      <c r="B47" s="32" t="s">
        <v>76</v>
      </c>
      <c r="C47" s="34">
        <v>43408.631944444445</v>
      </c>
      <c r="D47" s="32">
        <v>4</v>
      </c>
      <c r="E47" s="32">
        <v>1</v>
      </c>
      <c r="F47" s="32">
        <v>88</v>
      </c>
      <c r="G47" s="46">
        <v>92.103279999999998</v>
      </c>
      <c r="H47" s="32">
        <v>95.183459999999997</v>
      </c>
      <c r="I47" s="32">
        <v>90.900199999999998</v>
      </c>
      <c r="J47" s="32" t="s">
        <v>2</v>
      </c>
      <c r="K47" s="32">
        <v>23</v>
      </c>
      <c r="L47" s="32">
        <v>2</v>
      </c>
      <c r="M47" s="32" t="s">
        <v>55</v>
      </c>
      <c r="N47" s="32" t="s">
        <v>56</v>
      </c>
      <c r="O47" s="32" t="s">
        <v>57</v>
      </c>
      <c r="P47" s="32" t="s">
        <v>50</v>
      </c>
      <c r="Q47" s="32" t="s">
        <v>51</v>
      </c>
      <c r="R47" s="32" t="s">
        <v>55</v>
      </c>
      <c r="S47" s="32"/>
      <c r="T47" s="32" t="s">
        <v>50</v>
      </c>
      <c r="U47" s="32" t="s">
        <v>51</v>
      </c>
      <c r="V47" s="32" t="s">
        <v>55</v>
      </c>
      <c r="W47" s="32"/>
      <c r="X47" s="32">
        <v>1652</v>
      </c>
    </row>
    <row r="48" spans="1:24" x14ac:dyDescent="0.25">
      <c r="A48" s="32" t="s">
        <v>14</v>
      </c>
      <c r="B48" s="32" t="s">
        <v>72</v>
      </c>
      <c r="C48" s="34">
        <v>43408.604861111111</v>
      </c>
      <c r="D48" s="32">
        <v>1</v>
      </c>
      <c r="E48" s="32">
        <v>1</v>
      </c>
      <c r="F48" s="32">
        <v>82</v>
      </c>
      <c r="G48" s="46">
        <v>74.786050000000003</v>
      </c>
      <c r="H48" s="32">
        <v>71.420680000000004</v>
      </c>
      <c r="I48" s="32">
        <v>68.20675</v>
      </c>
      <c r="J48" s="32" t="s">
        <v>2</v>
      </c>
      <c r="K48" s="32">
        <v>18</v>
      </c>
      <c r="L48" s="32">
        <v>2</v>
      </c>
      <c r="M48" s="32" t="s">
        <v>51</v>
      </c>
      <c r="N48" s="32" t="s">
        <v>59</v>
      </c>
      <c r="O48" s="32" t="s">
        <v>53</v>
      </c>
      <c r="P48" s="32" t="s">
        <v>50</v>
      </c>
      <c r="Q48" s="32" t="s">
        <v>51</v>
      </c>
      <c r="R48" s="32" t="s">
        <v>55</v>
      </c>
      <c r="S48" s="32"/>
      <c r="T48" s="32" t="s">
        <v>51</v>
      </c>
      <c r="U48" s="32" t="s">
        <v>51</v>
      </c>
      <c r="V48" s="32" t="s">
        <v>55</v>
      </c>
      <c r="W48" s="32"/>
      <c r="X48" s="32">
        <v>319</v>
      </c>
    </row>
    <row r="49" spans="1:24" x14ac:dyDescent="0.25">
      <c r="A49" s="32" t="s">
        <v>17</v>
      </c>
      <c r="B49" s="32" t="s">
        <v>165</v>
      </c>
      <c r="C49" s="34">
        <v>43408.589583333334</v>
      </c>
      <c r="D49" s="32">
        <v>4</v>
      </c>
      <c r="E49" s="32">
        <v>2</v>
      </c>
      <c r="F49" s="32">
        <v>72</v>
      </c>
      <c r="G49" s="46">
        <v>96.394909999999996</v>
      </c>
      <c r="H49" s="32">
        <v>92.057140000000004</v>
      </c>
      <c r="I49" s="32">
        <v>87.914569999999998</v>
      </c>
      <c r="J49" s="32" t="s">
        <v>2</v>
      </c>
      <c r="K49" s="32">
        <v>21</v>
      </c>
      <c r="L49" s="32">
        <v>2</v>
      </c>
      <c r="M49" s="32" t="s">
        <v>51</v>
      </c>
      <c r="N49" s="32" t="s">
        <v>59</v>
      </c>
      <c r="O49" s="32" t="s">
        <v>57</v>
      </c>
      <c r="P49" s="32" t="s">
        <v>50</v>
      </c>
      <c r="Q49" s="32" t="s">
        <v>51</v>
      </c>
      <c r="R49" s="32" t="s">
        <v>50</v>
      </c>
      <c r="S49" s="32" t="s">
        <v>50</v>
      </c>
      <c r="T49" s="32" t="s">
        <v>51</v>
      </c>
      <c r="U49" s="32" t="s">
        <v>64</v>
      </c>
      <c r="V49" s="32" t="s">
        <v>55</v>
      </c>
      <c r="W49" s="32"/>
      <c r="X49" s="32">
        <v>1321</v>
      </c>
    </row>
    <row r="50" spans="1:24" x14ac:dyDescent="0.25">
      <c r="A50" s="32" t="s">
        <v>17</v>
      </c>
      <c r="B50" s="32" t="s">
        <v>113</v>
      </c>
      <c r="C50" s="34">
        <v>43408.59375</v>
      </c>
      <c r="D50" s="32">
        <v>4</v>
      </c>
      <c r="E50" s="32">
        <v>2</v>
      </c>
      <c r="F50" s="32">
        <v>80</v>
      </c>
      <c r="G50" s="46">
        <v>91.888599999999997</v>
      </c>
      <c r="H50" s="32">
        <v>95.101439999999997</v>
      </c>
      <c r="I50" s="32">
        <v>90.821879999999993</v>
      </c>
      <c r="J50" s="32" t="s">
        <v>2</v>
      </c>
      <c r="K50" s="32">
        <v>21</v>
      </c>
      <c r="L50" s="32">
        <v>2</v>
      </c>
      <c r="M50" s="32" t="s">
        <v>55</v>
      </c>
      <c r="N50" s="32" t="s">
        <v>56</v>
      </c>
      <c r="O50" s="32" t="s">
        <v>57</v>
      </c>
      <c r="P50" s="32" t="s">
        <v>50</v>
      </c>
      <c r="Q50" s="32" t="s">
        <v>51</v>
      </c>
      <c r="R50" s="32" t="s">
        <v>51</v>
      </c>
      <c r="S50" s="32" t="s">
        <v>51</v>
      </c>
      <c r="T50" s="32" t="s">
        <v>51</v>
      </c>
      <c r="U50" s="32" t="s">
        <v>64</v>
      </c>
      <c r="V50" s="32" t="s">
        <v>55</v>
      </c>
      <c r="W50" s="32"/>
      <c r="X50" s="32">
        <v>1320</v>
      </c>
    </row>
    <row r="51" spans="1:24" x14ac:dyDescent="0.25">
      <c r="A51" s="32" t="s">
        <v>17</v>
      </c>
      <c r="B51" s="32" t="s">
        <v>112</v>
      </c>
      <c r="C51" s="34">
        <v>43408.597916666666</v>
      </c>
      <c r="D51" s="32">
        <v>4</v>
      </c>
      <c r="E51" s="32">
        <v>2</v>
      </c>
      <c r="F51" s="32">
        <v>90</v>
      </c>
      <c r="G51" s="46">
        <v>92.832899999999995</v>
      </c>
      <c r="H51" s="32">
        <v>95.46217</v>
      </c>
      <c r="I51" s="32">
        <v>91.166370000000001</v>
      </c>
      <c r="J51" s="32" t="s">
        <v>2</v>
      </c>
      <c r="K51" s="32">
        <v>21</v>
      </c>
      <c r="L51" s="32">
        <v>2</v>
      </c>
      <c r="M51" s="32" t="s">
        <v>55</v>
      </c>
      <c r="N51" s="32" t="s">
        <v>56</v>
      </c>
      <c r="O51" s="32" t="s">
        <v>57</v>
      </c>
      <c r="P51" s="32" t="s">
        <v>51</v>
      </c>
      <c r="Q51" s="32" t="s">
        <v>51</v>
      </c>
      <c r="R51" s="32" t="s">
        <v>55</v>
      </c>
      <c r="S51" s="32"/>
      <c r="T51" s="32" t="s">
        <v>51</v>
      </c>
      <c r="U51" s="32" t="s">
        <v>51</v>
      </c>
      <c r="V51" s="32" t="s">
        <v>55</v>
      </c>
      <c r="W51" s="32"/>
      <c r="X51" s="32">
        <v>1320</v>
      </c>
    </row>
    <row r="52" spans="1:24" x14ac:dyDescent="0.25">
      <c r="A52" s="32" t="s">
        <v>17</v>
      </c>
      <c r="B52" s="32" t="s">
        <v>111</v>
      </c>
      <c r="C52" s="34">
        <v>43408.599305555559</v>
      </c>
      <c r="D52" s="32">
        <v>4</v>
      </c>
      <c r="E52" s="32">
        <v>2</v>
      </c>
      <c r="F52" s="32">
        <v>90</v>
      </c>
      <c r="G52" s="46">
        <v>92.832899999999995</v>
      </c>
      <c r="H52" s="32">
        <v>95.46217</v>
      </c>
      <c r="I52" s="32">
        <v>91.166370000000001</v>
      </c>
      <c r="J52" s="32" t="s">
        <v>2</v>
      </c>
      <c r="K52" s="32">
        <v>21</v>
      </c>
      <c r="L52" s="32">
        <v>2</v>
      </c>
      <c r="M52" s="32" t="s">
        <v>55</v>
      </c>
      <c r="N52" s="32" t="s">
        <v>56</v>
      </c>
      <c r="O52" s="32" t="s">
        <v>57</v>
      </c>
      <c r="P52" s="32" t="s">
        <v>51</v>
      </c>
      <c r="Q52" s="32" t="s">
        <v>51</v>
      </c>
      <c r="R52" s="32" t="s">
        <v>55</v>
      </c>
      <c r="S52" s="32"/>
      <c r="T52" s="32" t="s">
        <v>51</v>
      </c>
      <c r="U52" s="32" t="s">
        <v>51</v>
      </c>
      <c r="V52" s="32" t="s">
        <v>55</v>
      </c>
      <c r="W52" s="32"/>
      <c r="X52" s="32">
        <v>1320</v>
      </c>
    </row>
    <row r="53" spans="1:24" x14ac:dyDescent="0.25">
      <c r="A53" s="32" t="s">
        <v>17</v>
      </c>
      <c r="B53" s="32" t="s">
        <v>86</v>
      </c>
      <c r="C53" s="34">
        <v>43408.600694444445</v>
      </c>
      <c r="D53" s="32">
        <v>4</v>
      </c>
      <c r="E53" s="32">
        <v>2</v>
      </c>
      <c r="F53" s="32">
        <v>84</v>
      </c>
      <c r="G53" s="46">
        <v>90.644040000000004</v>
      </c>
      <c r="H53" s="32">
        <v>94.626019999999997</v>
      </c>
      <c r="I53" s="32">
        <v>90.367850000000004</v>
      </c>
      <c r="J53" s="32" t="s">
        <v>2</v>
      </c>
      <c r="K53" s="32">
        <v>21</v>
      </c>
      <c r="L53" s="32">
        <v>2</v>
      </c>
      <c r="M53" s="32" t="s">
        <v>55</v>
      </c>
      <c r="N53" s="32" t="s">
        <v>56</v>
      </c>
      <c r="O53" s="32" t="s">
        <v>57</v>
      </c>
      <c r="P53" s="32" t="s">
        <v>50</v>
      </c>
      <c r="Q53" s="32" t="s">
        <v>51</v>
      </c>
      <c r="R53" s="32" t="s">
        <v>51</v>
      </c>
      <c r="S53" s="32" t="s">
        <v>51</v>
      </c>
      <c r="T53" s="32" t="s">
        <v>51</v>
      </c>
      <c r="U53" s="32" t="s">
        <v>51</v>
      </c>
      <c r="V53" s="32" t="s">
        <v>55</v>
      </c>
      <c r="W53" s="32"/>
      <c r="X53" s="32">
        <v>1320</v>
      </c>
    </row>
    <row r="54" spans="1:24" x14ac:dyDescent="0.25">
      <c r="A54" s="32" t="s">
        <v>17</v>
      </c>
      <c r="B54" s="32" t="s">
        <v>85</v>
      </c>
      <c r="C54" s="34">
        <v>43408.603472222225</v>
      </c>
      <c r="D54" s="32">
        <v>4</v>
      </c>
      <c r="E54" s="32">
        <v>2</v>
      </c>
      <c r="F54" s="32">
        <v>69</v>
      </c>
      <c r="G54" s="46">
        <v>92.585949999999997</v>
      </c>
      <c r="H54" s="32">
        <v>95.367829999999998</v>
      </c>
      <c r="I54" s="32">
        <v>91.076269999999994</v>
      </c>
      <c r="J54" s="32" t="s">
        <v>2</v>
      </c>
      <c r="K54" s="32">
        <v>21</v>
      </c>
      <c r="L54" s="32">
        <v>2</v>
      </c>
      <c r="M54" s="32" t="s">
        <v>55</v>
      </c>
      <c r="N54" s="32" t="s">
        <v>59</v>
      </c>
      <c r="O54" s="32" t="s">
        <v>53</v>
      </c>
      <c r="P54" s="32" t="s">
        <v>50</v>
      </c>
      <c r="Q54" s="32" t="s">
        <v>50</v>
      </c>
      <c r="R54" s="32" t="s">
        <v>50</v>
      </c>
      <c r="S54" s="32" t="s">
        <v>64</v>
      </c>
      <c r="T54" s="32" t="s">
        <v>50</v>
      </c>
      <c r="U54" s="32" t="s">
        <v>51</v>
      </c>
      <c r="V54" s="32" t="s">
        <v>55</v>
      </c>
      <c r="W54" s="32"/>
      <c r="X54" s="32">
        <v>940</v>
      </c>
    </row>
    <row r="55" spans="1:24" x14ac:dyDescent="0.25">
      <c r="A55" s="32" t="s">
        <v>29</v>
      </c>
      <c r="B55" s="32" t="s">
        <v>102</v>
      </c>
      <c r="C55" s="34">
        <v>43408.640277777777</v>
      </c>
      <c r="D55" s="32">
        <v>1</v>
      </c>
      <c r="E55" s="32">
        <v>1</v>
      </c>
      <c r="F55" s="32">
        <v>75</v>
      </c>
      <c r="G55" s="46">
        <v>68.401870000000002</v>
      </c>
      <c r="H55" s="32">
        <v>65.323790000000002</v>
      </c>
      <c r="I55" s="32">
        <v>62.384219999999999</v>
      </c>
      <c r="J55" s="32" t="s">
        <v>2</v>
      </c>
      <c r="K55" s="32">
        <v>26</v>
      </c>
      <c r="L55" s="32">
        <v>2</v>
      </c>
      <c r="M55" s="32" t="s">
        <v>55</v>
      </c>
      <c r="N55" s="32" t="s">
        <v>59</v>
      </c>
      <c r="O55" s="32" t="s">
        <v>53</v>
      </c>
      <c r="P55" s="32" t="s">
        <v>50</v>
      </c>
      <c r="Q55" s="32" t="s">
        <v>51</v>
      </c>
      <c r="R55" s="32" t="s">
        <v>50</v>
      </c>
      <c r="S55" s="32" t="s">
        <v>64</v>
      </c>
      <c r="T55" s="32" t="s">
        <v>51</v>
      </c>
      <c r="U55" s="32" t="s">
        <v>51</v>
      </c>
      <c r="V55" s="32" t="s">
        <v>55</v>
      </c>
      <c r="W55" s="32"/>
      <c r="X55" s="32">
        <v>664</v>
      </c>
    </row>
    <row r="56" spans="1:24" x14ac:dyDescent="0.25">
      <c r="A56" s="32" t="s">
        <v>39</v>
      </c>
      <c r="B56" s="32" t="s">
        <v>127</v>
      </c>
      <c r="C56" s="34">
        <v>43408.823611111111</v>
      </c>
      <c r="D56" s="32">
        <v>4</v>
      </c>
      <c r="E56" s="32">
        <v>2</v>
      </c>
      <c r="F56" s="32">
        <v>77</v>
      </c>
      <c r="G56" s="46">
        <v>70.225920000000002</v>
      </c>
      <c r="H56" s="32">
        <v>67.065759999999997</v>
      </c>
      <c r="I56" s="32">
        <v>64.047799999999995</v>
      </c>
      <c r="J56" s="32" t="s">
        <v>2</v>
      </c>
      <c r="K56" s="32">
        <v>24</v>
      </c>
      <c r="L56" s="32">
        <v>2</v>
      </c>
      <c r="M56" s="32" t="s">
        <v>55</v>
      </c>
      <c r="N56" s="32" t="s">
        <v>56</v>
      </c>
      <c r="O56" s="32" t="s">
        <v>57</v>
      </c>
      <c r="P56" s="32" t="s">
        <v>50</v>
      </c>
      <c r="Q56" s="32" t="s">
        <v>64</v>
      </c>
      <c r="R56" s="32" t="s">
        <v>50</v>
      </c>
      <c r="S56" s="32" t="s">
        <v>64</v>
      </c>
      <c r="T56" s="32" t="s">
        <v>55</v>
      </c>
      <c r="U56" s="32"/>
      <c r="V56" s="32" t="s">
        <v>55</v>
      </c>
      <c r="W56" s="32"/>
      <c r="X56" s="32">
        <v>1321</v>
      </c>
    </row>
    <row r="57" spans="1:24" x14ac:dyDescent="0.25">
      <c r="A57" s="32" t="s">
        <v>25</v>
      </c>
      <c r="B57" s="32" t="s">
        <v>96</v>
      </c>
      <c r="C57" s="34">
        <v>43408.825694444444</v>
      </c>
      <c r="D57" s="32">
        <v>3</v>
      </c>
      <c r="E57" s="32">
        <v>2</v>
      </c>
      <c r="F57" s="32"/>
      <c r="G57" s="46"/>
      <c r="H57" s="32"/>
      <c r="I57" s="32"/>
      <c r="J57" s="32" t="s">
        <v>147</v>
      </c>
      <c r="K57" s="32">
        <v>24</v>
      </c>
      <c r="L57" s="32">
        <v>2</v>
      </c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>
        <v>169</v>
      </c>
    </row>
    <row r="58" spans="1:24" x14ac:dyDescent="0.25">
      <c r="A58" s="32" t="s">
        <v>37</v>
      </c>
      <c r="B58" s="32" t="s">
        <v>120</v>
      </c>
      <c r="C58" s="34">
        <v>43408.668749999997</v>
      </c>
      <c r="D58" s="32">
        <v>5</v>
      </c>
      <c r="E58" s="32">
        <v>3</v>
      </c>
      <c r="F58" s="32">
        <v>69</v>
      </c>
      <c r="G58" s="46">
        <v>92.585949999999997</v>
      </c>
      <c r="H58" s="32">
        <v>95.367829999999998</v>
      </c>
      <c r="I58" s="32">
        <v>91.076269999999994</v>
      </c>
      <c r="J58" s="32" t="s">
        <v>2</v>
      </c>
      <c r="K58" s="32">
        <v>24</v>
      </c>
      <c r="L58" s="32">
        <v>2</v>
      </c>
      <c r="M58" s="32" t="s">
        <v>51</v>
      </c>
      <c r="N58" s="32" t="s">
        <v>56</v>
      </c>
      <c r="O58" s="32" t="s">
        <v>57</v>
      </c>
      <c r="P58" s="32" t="s">
        <v>50</v>
      </c>
      <c r="Q58" s="32" t="s">
        <v>50</v>
      </c>
      <c r="R58" s="32" t="s">
        <v>50</v>
      </c>
      <c r="S58" s="32" t="s">
        <v>50</v>
      </c>
      <c r="T58" s="32" t="s">
        <v>50</v>
      </c>
      <c r="U58" s="32" t="s">
        <v>51</v>
      </c>
      <c r="V58" s="32" t="s">
        <v>50</v>
      </c>
      <c r="W58" s="32" t="s">
        <v>51</v>
      </c>
      <c r="X58" s="32">
        <v>985</v>
      </c>
    </row>
    <row r="59" spans="1:24" x14ac:dyDescent="0.25">
      <c r="A59" s="32" t="s">
        <v>37</v>
      </c>
      <c r="B59" s="32" t="s">
        <v>119</v>
      </c>
      <c r="C59" s="34">
        <v>43408.671527777777</v>
      </c>
      <c r="D59" s="32">
        <v>5</v>
      </c>
      <c r="E59" s="32">
        <v>3</v>
      </c>
      <c r="F59" s="32">
        <v>78</v>
      </c>
      <c r="G59" s="46">
        <v>89.89828</v>
      </c>
      <c r="H59" s="32">
        <v>94.341139999999996</v>
      </c>
      <c r="I59" s="32">
        <v>90.095789999999994</v>
      </c>
      <c r="J59" s="32" t="s">
        <v>2</v>
      </c>
      <c r="K59" s="32">
        <v>24</v>
      </c>
      <c r="L59" s="32">
        <v>2</v>
      </c>
      <c r="M59" s="32" t="s">
        <v>55</v>
      </c>
      <c r="N59" s="32" t="s">
        <v>56</v>
      </c>
      <c r="O59" s="32" t="s">
        <v>57</v>
      </c>
      <c r="P59" s="32" t="s">
        <v>50</v>
      </c>
      <c r="Q59" s="32" t="s">
        <v>51</v>
      </c>
      <c r="R59" s="32" t="s">
        <v>50</v>
      </c>
      <c r="S59" s="32" t="s">
        <v>51</v>
      </c>
      <c r="T59" s="32" t="s">
        <v>51</v>
      </c>
      <c r="U59" s="32" t="s">
        <v>51</v>
      </c>
      <c r="V59" s="32" t="s">
        <v>51</v>
      </c>
      <c r="W59" s="32" t="s">
        <v>51</v>
      </c>
      <c r="X59" s="32">
        <v>1321</v>
      </c>
    </row>
    <row r="60" spans="1:24" x14ac:dyDescent="0.25">
      <c r="A60" s="32" t="s">
        <v>37</v>
      </c>
      <c r="B60" s="32" t="s">
        <v>118</v>
      </c>
      <c r="C60" s="34">
        <v>43408.677083333336</v>
      </c>
      <c r="D60" s="32">
        <v>5</v>
      </c>
      <c r="E60" s="32">
        <v>3</v>
      </c>
      <c r="F60" s="32">
        <v>72</v>
      </c>
      <c r="G60" s="46">
        <v>87.983029999999999</v>
      </c>
      <c r="H60" s="32">
        <v>93.609520000000003</v>
      </c>
      <c r="I60" s="32">
        <v>95.758830000000003</v>
      </c>
      <c r="J60" s="32" t="s">
        <v>2</v>
      </c>
      <c r="K60" s="32">
        <v>24</v>
      </c>
      <c r="L60" s="32">
        <v>2</v>
      </c>
      <c r="M60" s="32" t="s">
        <v>51</v>
      </c>
      <c r="N60" s="32" t="s">
        <v>56</v>
      </c>
      <c r="O60" s="32" t="s">
        <v>53</v>
      </c>
      <c r="P60" s="32" t="s">
        <v>55</v>
      </c>
      <c r="Q60" s="32"/>
      <c r="R60" s="32" t="s">
        <v>64</v>
      </c>
      <c r="S60" s="32" t="s">
        <v>50</v>
      </c>
      <c r="T60" s="32" t="s">
        <v>50</v>
      </c>
      <c r="U60" s="32" t="s">
        <v>51</v>
      </c>
      <c r="V60" s="32" t="s">
        <v>50</v>
      </c>
      <c r="W60" s="32" t="s">
        <v>51</v>
      </c>
      <c r="X60" s="32">
        <v>1319</v>
      </c>
    </row>
    <row r="61" spans="1:24" x14ac:dyDescent="0.25">
      <c r="A61" s="32" t="s">
        <v>37</v>
      </c>
      <c r="B61" s="32" t="s">
        <v>117</v>
      </c>
      <c r="C61" s="34">
        <v>43408.698611111111</v>
      </c>
      <c r="D61" s="32">
        <v>5</v>
      </c>
      <c r="E61" s="32">
        <v>3</v>
      </c>
      <c r="F61" s="32">
        <v>74</v>
      </c>
      <c r="G61" s="46">
        <v>88.621440000000007</v>
      </c>
      <c r="H61" s="32">
        <v>93.853390000000005</v>
      </c>
      <c r="I61" s="32">
        <v>95.852000000000004</v>
      </c>
      <c r="J61" s="32" t="s">
        <v>2</v>
      </c>
      <c r="K61" s="32">
        <v>24</v>
      </c>
      <c r="L61" s="32">
        <v>2</v>
      </c>
      <c r="M61" s="32" t="s">
        <v>51</v>
      </c>
      <c r="N61" s="32" t="s">
        <v>56</v>
      </c>
      <c r="O61" s="32" t="s">
        <v>57</v>
      </c>
      <c r="P61" s="32" t="s">
        <v>50</v>
      </c>
      <c r="Q61" s="32" t="s">
        <v>51</v>
      </c>
      <c r="R61" s="32" t="s">
        <v>50</v>
      </c>
      <c r="S61" s="32" t="s">
        <v>51</v>
      </c>
      <c r="T61" s="32" t="s">
        <v>50</v>
      </c>
      <c r="U61" s="32" t="s">
        <v>51</v>
      </c>
      <c r="V61" s="32" t="s">
        <v>51</v>
      </c>
      <c r="W61" s="32" t="s">
        <v>51</v>
      </c>
      <c r="X61" s="32">
        <v>1320</v>
      </c>
    </row>
    <row r="62" spans="1:24" x14ac:dyDescent="0.25">
      <c r="A62" s="32" t="s">
        <v>37</v>
      </c>
      <c r="B62" s="32" t="s">
        <v>116</v>
      </c>
      <c r="C62" s="34">
        <v>43408.705555555556</v>
      </c>
      <c r="D62" s="32">
        <v>5</v>
      </c>
      <c r="E62" s="32">
        <v>3</v>
      </c>
      <c r="F62" s="32">
        <v>71</v>
      </c>
      <c r="G62" s="46">
        <v>91.188450000000003</v>
      </c>
      <c r="H62" s="32">
        <v>94.833979999999997</v>
      </c>
      <c r="I62" s="32">
        <v>90.566450000000003</v>
      </c>
      <c r="J62" s="32" t="s">
        <v>2</v>
      </c>
      <c r="K62" s="32">
        <v>24</v>
      </c>
      <c r="L62" s="32">
        <v>2</v>
      </c>
      <c r="M62" s="32" t="s">
        <v>51</v>
      </c>
      <c r="N62" s="32" t="s">
        <v>56</v>
      </c>
      <c r="O62" s="32" t="s">
        <v>53</v>
      </c>
      <c r="P62" s="32" t="s">
        <v>55</v>
      </c>
      <c r="Q62" s="32"/>
      <c r="R62" s="32" t="s">
        <v>50</v>
      </c>
      <c r="S62" s="32" t="s">
        <v>50</v>
      </c>
      <c r="T62" s="32" t="s">
        <v>64</v>
      </c>
      <c r="U62" s="32" t="s">
        <v>64</v>
      </c>
      <c r="V62" s="32" t="s">
        <v>55</v>
      </c>
      <c r="W62" s="32"/>
      <c r="X62" s="32">
        <v>1321</v>
      </c>
    </row>
    <row r="63" spans="1:24" x14ac:dyDescent="0.25">
      <c r="A63" s="32" t="s">
        <v>37</v>
      </c>
      <c r="B63" s="32" t="s">
        <v>115</v>
      </c>
      <c r="C63" s="34">
        <v>43408.709027777775</v>
      </c>
      <c r="D63" s="32">
        <v>5</v>
      </c>
      <c r="E63" s="32">
        <v>3</v>
      </c>
      <c r="F63" s="32">
        <v>75</v>
      </c>
      <c r="G63" s="46">
        <v>92.100459999999998</v>
      </c>
      <c r="H63" s="32">
        <v>95.182370000000006</v>
      </c>
      <c r="I63" s="32">
        <v>90.899159999999995</v>
      </c>
      <c r="J63" s="32" t="s">
        <v>2</v>
      </c>
      <c r="K63" s="32">
        <v>24</v>
      </c>
      <c r="L63" s="32">
        <v>2</v>
      </c>
      <c r="M63" s="32" t="s">
        <v>55</v>
      </c>
      <c r="N63" s="32" t="s">
        <v>56</v>
      </c>
      <c r="O63" s="32" t="s">
        <v>53</v>
      </c>
      <c r="P63" s="32" t="s">
        <v>50</v>
      </c>
      <c r="Q63" s="32" t="s">
        <v>51</v>
      </c>
      <c r="R63" s="32" t="s">
        <v>50</v>
      </c>
      <c r="S63" s="32" t="s">
        <v>51</v>
      </c>
      <c r="T63" s="32" t="s">
        <v>64</v>
      </c>
      <c r="U63" s="32" t="s">
        <v>50</v>
      </c>
      <c r="V63" s="32" t="s">
        <v>55</v>
      </c>
      <c r="W63" s="32"/>
      <c r="X63" s="32">
        <v>1210</v>
      </c>
    </row>
    <row r="64" spans="1:24" x14ac:dyDescent="0.25">
      <c r="A64" s="32" t="s">
        <v>26</v>
      </c>
      <c r="B64" s="32" t="s">
        <v>97</v>
      </c>
      <c r="C64" s="34">
        <v>43408.786111111112</v>
      </c>
      <c r="D64" s="32">
        <v>1</v>
      </c>
      <c r="E64" s="32">
        <v>2</v>
      </c>
      <c r="F64" s="32">
        <v>44</v>
      </c>
      <c r="G64" s="46">
        <v>40.129100000000001</v>
      </c>
      <c r="H64" s="32">
        <v>38.32329</v>
      </c>
      <c r="I64" s="32">
        <v>36.598739999999999</v>
      </c>
      <c r="J64" s="32" t="s">
        <v>2</v>
      </c>
      <c r="K64" s="32">
        <v>21</v>
      </c>
      <c r="L64" s="32">
        <v>2</v>
      </c>
      <c r="M64" s="32" t="s">
        <v>51</v>
      </c>
      <c r="N64" s="32" t="s">
        <v>52</v>
      </c>
      <c r="O64" s="32" t="s">
        <v>53</v>
      </c>
      <c r="P64" s="32" t="s">
        <v>64</v>
      </c>
      <c r="Q64" s="32" t="s">
        <v>64</v>
      </c>
      <c r="R64" s="32" t="s">
        <v>50</v>
      </c>
      <c r="S64" s="32" t="s">
        <v>64</v>
      </c>
      <c r="T64" s="32" t="s">
        <v>51</v>
      </c>
      <c r="U64" s="32" t="s">
        <v>64</v>
      </c>
      <c r="V64" s="32" t="s">
        <v>50</v>
      </c>
      <c r="W64" s="32" t="s">
        <v>51</v>
      </c>
      <c r="X64" s="32">
        <v>1043</v>
      </c>
    </row>
    <row r="65" spans="1:24" x14ac:dyDescent="0.25">
      <c r="A65" s="32" t="s">
        <v>8</v>
      </c>
      <c r="B65" s="32" t="s">
        <v>58</v>
      </c>
      <c r="C65" s="34">
        <v>43408.69027777778</v>
      </c>
      <c r="D65" s="32">
        <v>2</v>
      </c>
      <c r="E65" s="32">
        <v>1</v>
      </c>
      <c r="F65" s="32">
        <v>100</v>
      </c>
      <c r="G65" s="46">
        <v>91.202500000000001</v>
      </c>
      <c r="H65" s="32">
        <v>94.839359999999999</v>
      </c>
      <c r="I65" s="32">
        <v>90.57159</v>
      </c>
      <c r="J65" s="32" t="s">
        <v>2</v>
      </c>
      <c r="K65" s="32">
        <v>20</v>
      </c>
      <c r="L65" s="32">
        <v>2</v>
      </c>
      <c r="M65" s="32" t="s">
        <v>55</v>
      </c>
      <c r="N65" s="32" t="s">
        <v>56</v>
      </c>
      <c r="O65" s="32" t="s">
        <v>57</v>
      </c>
      <c r="P65" s="32" t="s">
        <v>55</v>
      </c>
      <c r="Q65" s="32"/>
      <c r="R65" s="32" t="s">
        <v>55</v>
      </c>
      <c r="S65" s="32"/>
      <c r="T65" s="32" t="s">
        <v>55</v>
      </c>
      <c r="U65" s="32"/>
      <c r="V65" s="32" t="s">
        <v>55</v>
      </c>
      <c r="W65" s="32"/>
      <c r="X65" s="32">
        <v>68</v>
      </c>
    </row>
    <row r="66" spans="1:24" x14ac:dyDescent="0.25">
      <c r="A66" s="32" t="s">
        <v>8</v>
      </c>
      <c r="B66" s="32" t="s">
        <v>68</v>
      </c>
      <c r="C66" s="34">
        <v>43408.686805555553</v>
      </c>
      <c r="D66" s="32">
        <v>2</v>
      </c>
      <c r="E66" s="32">
        <v>1</v>
      </c>
      <c r="F66" s="32">
        <v>78</v>
      </c>
      <c r="G66" s="46">
        <v>71.137950000000004</v>
      </c>
      <c r="H66" s="32">
        <v>96.1524</v>
      </c>
      <c r="I66" s="32">
        <v>91.825550000000007</v>
      </c>
      <c r="J66" s="32" t="s">
        <v>2</v>
      </c>
      <c r="K66" s="32">
        <v>18</v>
      </c>
      <c r="L66" s="32">
        <v>2</v>
      </c>
      <c r="M66" s="32" t="s">
        <v>55</v>
      </c>
      <c r="N66" s="32" t="s">
        <v>56</v>
      </c>
      <c r="O66" s="32" t="s">
        <v>57</v>
      </c>
      <c r="P66" s="32" t="s">
        <v>64</v>
      </c>
      <c r="Q66" s="32" t="s">
        <v>64</v>
      </c>
      <c r="R66" s="32" t="s">
        <v>55</v>
      </c>
      <c r="S66" s="32"/>
      <c r="T66" s="32" t="s">
        <v>50</v>
      </c>
      <c r="U66" s="32" t="s">
        <v>51</v>
      </c>
      <c r="V66" s="32" t="s">
        <v>55</v>
      </c>
      <c r="W66" s="32"/>
      <c r="X66" s="32">
        <v>1932</v>
      </c>
    </row>
    <row r="67" spans="1:24" x14ac:dyDescent="0.25">
      <c r="A67" s="32" t="s">
        <v>8</v>
      </c>
      <c r="B67" s="32" t="s">
        <v>178</v>
      </c>
      <c r="C67" s="34">
        <v>43408.69027777778</v>
      </c>
      <c r="D67" s="32">
        <v>2</v>
      </c>
      <c r="E67" s="32">
        <v>1</v>
      </c>
      <c r="F67" s="32">
        <v>85</v>
      </c>
      <c r="G67" s="46">
        <v>77.522130000000004</v>
      </c>
      <c r="H67" s="32">
        <v>97.273529999999994</v>
      </c>
      <c r="I67" s="32">
        <v>92.89622</v>
      </c>
      <c r="J67" s="32" t="s">
        <v>2</v>
      </c>
      <c r="K67" s="32">
        <v>18</v>
      </c>
      <c r="L67" s="32">
        <v>2</v>
      </c>
      <c r="M67" s="32" t="s">
        <v>55</v>
      </c>
      <c r="N67" s="32" t="s">
        <v>56</v>
      </c>
      <c r="O67" s="32" t="s">
        <v>57</v>
      </c>
      <c r="P67" s="32" t="s">
        <v>50</v>
      </c>
      <c r="Q67" s="32" t="s">
        <v>64</v>
      </c>
      <c r="R67" s="32" t="s">
        <v>55</v>
      </c>
      <c r="S67" s="32"/>
      <c r="T67" s="32" t="s">
        <v>51</v>
      </c>
      <c r="U67" s="32" t="s">
        <v>51</v>
      </c>
      <c r="V67" s="32" t="s">
        <v>55</v>
      </c>
      <c r="W67" s="32"/>
      <c r="X67" s="32">
        <v>1318</v>
      </c>
    </row>
    <row r="68" spans="1:24" x14ac:dyDescent="0.25">
      <c r="A68" s="32" t="s">
        <v>18</v>
      </c>
      <c r="B68" s="32" t="s">
        <v>89</v>
      </c>
      <c r="C68" s="34">
        <v>43408.767361111109</v>
      </c>
      <c r="D68" s="32">
        <v>2</v>
      </c>
      <c r="E68" s="32">
        <v>2</v>
      </c>
      <c r="F68" s="32">
        <v>64</v>
      </c>
      <c r="G68" s="46">
        <v>91.673919999999995</v>
      </c>
      <c r="H68" s="32">
        <v>95.019440000000003</v>
      </c>
      <c r="I68" s="32">
        <v>90.743560000000002</v>
      </c>
      <c r="J68" s="32" t="s">
        <v>2</v>
      </c>
      <c r="K68" s="32">
        <v>21</v>
      </c>
      <c r="L68" s="32">
        <v>2</v>
      </c>
      <c r="M68" s="32" t="s">
        <v>51</v>
      </c>
      <c r="N68" s="32" t="s">
        <v>59</v>
      </c>
      <c r="O68" s="32" t="s">
        <v>53</v>
      </c>
      <c r="P68" s="32" t="s">
        <v>50</v>
      </c>
      <c r="Q68" s="32" t="s">
        <v>64</v>
      </c>
      <c r="R68" s="32" t="s">
        <v>64</v>
      </c>
      <c r="S68" s="32" t="s">
        <v>51</v>
      </c>
      <c r="T68" s="32" t="s">
        <v>51</v>
      </c>
      <c r="U68" s="32" t="s">
        <v>50</v>
      </c>
      <c r="V68" s="32" t="s">
        <v>55</v>
      </c>
      <c r="W68" s="32"/>
      <c r="X68" s="32">
        <v>1321</v>
      </c>
    </row>
    <row r="69" spans="1:24" x14ac:dyDescent="0.25">
      <c r="A69" s="32" t="s">
        <v>18</v>
      </c>
      <c r="B69" s="32" t="s">
        <v>87</v>
      </c>
      <c r="C69" s="34">
        <v>43408.767361111109</v>
      </c>
      <c r="D69" s="32">
        <v>2</v>
      </c>
      <c r="E69" s="32">
        <v>2</v>
      </c>
      <c r="F69" s="32">
        <v>81</v>
      </c>
      <c r="G69" s="46">
        <v>93.468509999999995</v>
      </c>
      <c r="H69" s="32">
        <v>95.704970000000003</v>
      </c>
      <c r="I69" s="32">
        <v>91.398250000000004</v>
      </c>
      <c r="J69" s="32" t="s">
        <v>2</v>
      </c>
      <c r="K69" s="32">
        <v>21</v>
      </c>
      <c r="L69" s="32">
        <v>2</v>
      </c>
      <c r="M69" s="32" t="s">
        <v>55</v>
      </c>
      <c r="N69" s="32" t="s">
        <v>56</v>
      </c>
      <c r="O69" s="32" t="s">
        <v>57</v>
      </c>
      <c r="P69" s="32" t="s">
        <v>50</v>
      </c>
      <c r="Q69" s="32" t="s">
        <v>50</v>
      </c>
      <c r="R69" s="32" t="s">
        <v>50</v>
      </c>
      <c r="S69" s="32" t="s">
        <v>51</v>
      </c>
      <c r="T69" s="32" t="s">
        <v>51</v>
      </c>
      <c r="U69" s="32" t="s">
        <v>51</v>
      </c>
      <c r="V69" s="32" t="s">
        <v>55</v>
      </c>
      <c r="W69" s="32"/>
      <c r="X69" s="32">
        <v>1152</v>
      </c>
    </row>
    <row r="70" spans="1:24" x14ac:dyDescent="0.25">
      <c r="A70" s="32" t="s">
        <v>20</v>
      </c>
      <c r="B70" s="32" t="s">
        <v>139</v>
      </c>
      <c r="C70" s="34">
        <v>43408.813888888886</v>
      </c>
      <c r="D70" s="32">
        <v>4</v>
      </c>
      <c r="E70" s="32">
        <v>5</v>
      </c>
      <c r="F70" s="32">
        <v>91</v>
      </c>
      <c r="G70" s="46">
        <v>82.99427</v>
      </c>
      <c r="H70" s="32">
        <v>79.259540000000001</v>
      </c>
      <c r="I70" s="32">
        <v>75.692859999999996</v>
      </c>
      <c r="J70" s="32" t="s">
        <v>2</v>
      </c>
      <c r="K70" s="32">
        <v>57</v>
      </c>
      <c r="L70" s="32">
        <v>6</v>
      </c>
      <c r="M70" s="32" t="s">
        <v>55</v>
      </c>
      <c r="N70" s="32" t="s">
        <v>56</v>
      </c>
      <c r="O70" s="32" t="s">
        <v>57</v>
      </c>
      <c r="P70" s="32" t="s">
        <v>51</v>
      </c>
      <c r="Q70" s="32" t="s">
        <v>64</v>
      </c>
      <c r="R70" s="32" t="s">
        <v>55</v>
      </c>
      <c r="S70" s="32"/>
      <c r="T70" s="32" t="s">
        <v>55</v>
      </c>
      <c r="U70" s="32"/>
      <c r="V70" s="32" t="s">
        <v>55</v>
      </c>
      <c r="W70" s="32"/>
      <c r="X70" s="32">
        <v>1514</v>
      </c>
    </row>
    <row r="71" spans="1:24" x14ac:dyDescent="0.25">
      <c r="A71" s="32" t="s">
        <v>20</v>
      </c>
      <c r="B71" s="32" t="s">
        <v>94</v>
      </c>
      <c r="C71" s="34">
        <v>43408.815972222219</v>
      </c>
      <c r="D71" s="32">
        <v>4</v>
      </c>
      <c r="E71" s="32">
        <v>5</v>
      </c>
      <c r="F71" s="32">
        <v>91</v>
      </c>
      <c r="G71" s="46">
        <v>82.99427</v>
      </c>
      <c r="H71" s="32">
        <v>79.259540000000001</v>
      </c>
      <c r="I71" s="32">
        <v>75.692859999999996</v>
      </c>
      <c r="J71" s="32" t="s">
        <v>2</v>
      </c>
      <c r="K71" s="32">
        <v>80</v>
      </c>
      <c r="L71" s="32">
        <v>4</v>
      </c>
      <c r="M71" s="32" t="s">
        <v>55</v>
      </c>
      <c r="N71" s="32" t="s">
        <v>56</v>
      </c>
      <c r="O71" s="32" t="s">
        <v>57</v>
      </c>
      <c r="P71" s="32" t="s">
        <v>51</v>
      </c>
      <c r="Q71" s="32" t="s">
        <v>64</v>
      </c>
      <c r="R71" s="32" t="s">
        <v>55</v>
      </c>
      <c r="S71" s="32"/>
      <c r="T71" s="32" t="s">
        <v>55</v>
      </c>
      <c r="U71" s="32"/>
      <c r="V71" s="32" t="s">
        <v>55</v>
      </c>
      <c r="W71" s="32"/>
      <c r="X71" s="32">
        <v>1320</v>
      </c>
    </row>
    <row r="72" spans="1:24" x14ac:dyDescent="0.25">
      <c r="A72" s="32" t="s">
        <v>20</v>
      </c>
      <c r="B72" s="32" t="s">
        <v>90</v>
      </c>
      <c r="C72" s="34">
        <v>43408.819444444445</v>
      </c>
      <c r="D72" s="32">
        <v>4</v>
      </c>
      <c r="E72" s="32">
        <v>5</v>
      </c>
      <c r="F72" s="32">
        <v>80</v>
      </c>
      <c r="G72" s="46">
        <v>72.962000000000003</v>
      </c>
      <c r="H72" s="32">
        <v>69.678709999999995</v>
      </c>
      <c r="I72" s="32">
        <v>66.543170000000003</v>
      </c>
      <c r="J72" s="32" t="s">
        <v>2</v>
      </c>
      <c r="K72" s="32">
        <v>34</v>
      </c>
      <c r="L72" s="32">
        <v>3</v>
      </c>
      <c r="M72" s="32" t="s">
        <v>51</v>
      </c>
      <c r="N72" s="32" t="s">
        <v>56</v>
      </c>
      <c r="O72" s="32" t="s">
        <v>57</v>
      </c>
      <c r="P72" s="32" t="s">
        <v>50</v>
      </c>
      <c r="Q72" s="32" t="s">
        <v>50</v>
      </c>
      <c r="R72" s="32" t="s">
        <v>64</v>
      </c>
      <c r="S72" s="32" t="s">
        <v>51</v>
      </c>
      <c r="T72" s="32" t="s">
        <v>55</v>
      </c>
      <c r="U72" s="32"/>
      <c r="V72" s="32" t="s">
        <v>55</v>
      </c>
      <c r="W72" s="32"/>
      <c r="X72" s="32">
        <v>453</v>
      </c>
    </row>
    <row r="73" spans="1:24" x14ac:dyDescent="0.25">
      <c r="A73" s="32" t="s">
        <v>40</v>
      </c>
      <c r="B73" s="32" t="s">
        <v>128</v>
      </c>
      <c r="C73" s="34">
        <v>43408.776388888888</v>
      </c>
      <c r="D73" s="32">
        <v>4</v>
      </c>
      <c r="E73" s="32">
        <v>3</v>
      </c>
      <c r="F73" s="32">
        <v>36</v>
      </c>
      <c r="G73" s="46">
        <v>96.641649999999998</v>
      </c>
      <c r="H73" s="32">
        <v>92.292770000000004</v>
      </c>
      <c r="I73" s="32">
        <v>88.139600000000002</v>
      </c>
      <c r="J73" s="32" t="s">
        <v>2</v>
      </c>
      <c r="K73" s="32">
        <v>28</v>
      </c>
      <c r="L73" s="32">
        <v>2</v>
      </c>
      <c r="M73" s="32" t="s">
        <v>64</v>
      </c>
      <c r="N73" s="32" t="s">
        <v>59</v>
      </c>
      <c r="O73" s="32" t="s">
        <v>66</v>
      </c>
      <c r="P73" s="32" t="s">
        <v>64</v>
      </c>
      <c r="Q73" s="32" t="s">
        <v>50</v>
      </c>
      <c r="R73" s="32" t="s">
        <v>50</v>
      </c>
      <c r="S73" s="32" t="s">
        <v>64</v>
      </c>
      <c r="T73" s="32" t="s">
        <v>64</v>
      </c>
      <c r="U73" s="32" t="s">
        <v>51</v>
      </c>
      <c r="V73" s="32" t="s">
        <v>64</v>
      </c>
      <c r="W73" s="32" t="s">
        <v>50</v>
      </c>
      <c r="X73" s="32">
        <v>972</v>
      </c>
    </row>
    <row r="74" spans="1:24" x14ac:dyDescent="0.25">
      <c r="A74" s="32" t="s">
        <v>16</v>
      </c>
      <c r="B74" s="32" t="s">
        <v>84</v>
      </c>
      <c r="C74" s="34">
        <v>43408.761111111111</v>
      </c>
      <c r="D74" s="32">
        <v>1</v>
      </c>
      <c r="E74" s="32">
        <v>2</v>
      </c>
      <c r="F74" s="32">
        <v>65</v>
      </c>
      <c r="G74" s="46">
        <v>59.281619999999997</v>
      </c>
      <c r="H74" s="32">
        <v>56.613950000000003</v>
      </c>
      <c r="I74" s="32">
        <v>54.066330000000001</v>
      </c>
      <c r="J74" s="32" t="s">
        <v>2</v>
      </c>
      <c r="K74" s="32">
        <v>22</v>
      </c>
      <c r="L74" s="32">
        <v>2</v>
      </c>
      <c r="M74" s="32" t="s">
        <v>55</v>
      </c>
      <c r="N74" s="32" t="s">
        <v>59</v>
      </c>
      <c r="O74" s="32" t="s">
        <v>53</v>
      </c>
      <c r="P74" s="32" t="s">
        <v>50</v>
      </c>
      <c r="Q74" s="32" t="s">
        <v>64</v>
      </c>
      <c r="R74" s="32" t="s">
        <v>50</v>
      </c>
      <c r="S74" s="32" t="s">
        <v>50</v>
      </c>
      <c r="T74" s="32" t="s">
        <v>51</v>
      </c>
      <c r="U74" s="32" t="s">
        <v>51</v>
      </c>
      <c r="V74" s="32" t="s">
        <v>51</v>
      </c>
      <c r="W74" s="32" t="s">
        <v>51</v>
      </c>
      <c r="X74" s="32">
        <v>1321</v>
      </c>
    </row>
    <row r="75" spans="1:24" x14ac:dyDescent="0.25">
      <c r="A75" s="32" t="s">
        <v>16</v>
      </c>
      <c r="B75" s="32" t="s">
        <v>110</v>
      </c>
      <c r="C75" s="34">
        <v>43408.759027777778</v>
      </c>
      <c r="D75" s="32">
        <v>1</v>
      </c>
      <c r="E75" s="32">
        <v>2</v>
      </c>
      <c r="F75" s="32">
        <v>74</v>
      </c>
      <c r="G75" s="46">
        <v>67.489850000000004</v>
      </c>
      <c r="H75" s="32">
        <v>64.452809999999999</v>
      </c>
      <c r="I75" s="32">
        <v>61.552430000000001</v>
      </c>
      <c r="J75" s="32" t="s">
        <v>2</v>
      </c>
      <c r="K75" s="32">
        <v>22</v>
      </c>
      <c r="L75" s="32">
        <v>2</v>
      </c>
      <c r="M75" s="32" t="s">
        <v>55</v>
      </c>
      <c r="N75" s="32" t="s">
        <v>59</v>
      </c>
      <c r="O75" s="32" t="s">
        <v>53</v>
      </c>
      <c r="P75" s="32" t="s">
        <v>55</v>
      </c>
      <c r="Q75" s="32"/>
      <c r="R75" s="32" t="s">
        <v>50</v>
      </c>
      <c r="S75" s="32" t="s">
        <v>50</v>
      </c>
      <c r="T75" s="32" t="s">
        <v>64</v>
      </c>
      <c r="U75" s="32" t="s">
        <v>51</v>
      </c>
      <c r="V75" s="32" t="s">
        <v>51</v>
      </c>
      <c r="W75" s="32" t="s">
        <v>51</v>
      </c>
      <c r="X75" s="32">
        <v>692</v>
      </c>
    </row>
    <row r="76" spans="1:24" x14ac:dyDescent="0.25">
      <c r="A76" s="32" t="s">
        <v>22</v>
      </c>
      <c r="B76" s="32" t="s">
        <v>104</v>
      </c>
      <c r="C76" s="34">
        <v>43408.775000000001</v>
      </c>
      <c r="D76" s="32">
        <v>5</v>
      </c>
      <c r="E76" s="32">
        <v>3</v>
      </c>
      <c r="F76" s="32">
        <v>94</v>
      </c>
      <c r="G76" s="46">
        <v>85.730350000000001</v>
      </c>
      <c r="H76" s="32">
        <v>81.872479999999996</v>
      </c>
      <c r="I76" s="32">
        <v>93.456469999999996</v>
      </c>
      <c r="J76" s="32" t="s">
        <v>2</v>
      </c>
      <c r="K76" s="32">
        <v>37</v>
      </c>
      <c r="L76" s="32">
        <v>2</v>
      </c>
      <c r="M76" s="32" t="s">
        <v>55</v>
      </c>
      <c r="N76" s="32" t="s">
        <v>56</v>
      </c>
      <c r="O76" s="32" t="s">
        <v>57</v>
      </c>
      <c r="P76" s="32" t="s">
        <v>50</v>
      </c>
      <c r="Q76" s="32" t="s">
        <v>51</v>
      </c>
      <c r="R76" s="32" t="s">
        <v>55</v>
      </c>
      <c r="S76" s="32"/>
      <c r="T76" s="32" t="s">
        <v>55</v>
      </c>
      <c r="U76" s="32"/>
      <c r="V76" s="32" t="s">
        <v>55</v>
      </c>
      <c r="W76" s="32"/>
      <c r="X76" s="32">
        <v>1321</v>
      </c>
    </row>
    <row r="77" spans="1:24" x14ac:dyDescent="0.25">
      <c r="A77" s="32" t="s">
        <v>22</v>
      </c>
      <c r="B77" s="32" t="s">
        <v>98</v>
      </c>
      <c r="C77" s="34">
        <v>43408.773611111108</v>
      </c>
      <c r="D77" s="32">
        <v>5</v>
      </c>
      <c r="E77" s="32">
        <v>3</v>
      </c>
      <c r="F77" s="32">
        <v>94</v>
      </c>
      <c r="G77" s="46">
        <v>85.730350000000001</v>
      </c>
      <c r="H77" s="32">
        <v>81.872479999999996</v>
      </c>
      <c r="I77" s="32">
        <v>93.456469999999996</v>
      </c>
      <c r="J77" s="32" t="s">
        <v>2</v>
      </c>
      <c r="K77" s="32">
        <v>37</v>
      </c>
      <c r="L77" s="32">
        <v>2</v>
      </c>
      <c r="M77" s="32" t="s">
        <v>55</v>
      </c>
      <c r="N77" s="32" t="s">
        <v>56</v>
      </c>
      <c r="O77" s="32" t="s">
        <v>57</v>
      </c>
      <c r="P77" s="32" t="s">
        <v>50</v>
      </c>
      <c r="Q77" s="32" t="s">
        <v>51</v>
      </c>
      <c r="R77" s="32" t="s">
        <v>55</v>
      </c>
      <c r="S77" s="32"/>
      <c r="T77" s="32" t="s">
        <v>55</v>
      </c>
      <c r="U77" s="32"/>
      <c r="V77" s="32" t="s">
        <v>55</v>
      </c>
      <c r="W77" s="32"/>
      <c r="X77" s="32">
        <v>1318</v>
      </c>
    </row>
    <row r="78" spans="1:24" x14ac:dyDescent="0.25">
      <c r="A78" s="32" t="s">
        <v>22</v>
      </c>
      <c r="B78" s="32" t="s">
        <v>92</v>
      </c>
      <c r="C78" s="34">
        <v>43408.769444444442</v>
      </c>
      <c r="D78" s="32">
        <v>5</v>
      </c>
      <c r="E78" s="32">
        <v>3</v>
      </c>
      <c r="F78" s="32">
        <v>76</v>
      </c>
      <c r="G78" s="46">
        <v>69.313900000000004</v>
      </c>
      <c r="H78" s="32">
        <v>66.194779999999994</v>
      </c>
      <c r="I78" s="32">
        <v>92.643199999999993</v>
      </c>
      <c r="J78" s="32" t="s">
        <v>2</v>
      </c>
      <c r="K78" s="32">
        <v>37</v>
      </c>
      <c r="L78" s="32">
        <v>2</v>
      </c>
      <c r="M78" s="32" t="s">
        <v>51</v>
      </c>
      <c r="N78" s="32" t="s">
        <v>56</v>
      </c>
      <c r="O78" s="32" t="s">
        <v>57</v>
      </c>
      <c r="P78" s="32" t="s">
        <v>64</v>
      </c>
      <c r="Q78" s="32" t="s">
        <v>50</v>
      </c>
      <c r="R78" s="32" t="s">
        <v>51</v>
      </c>
      <c r="S78" s="32" t="s">
        <v>50</v>
      </c>
      <c r="T78" s="32" t="s">
        <v>55</v>
      </c>
      <c r="U78" s="32"/>
      <c r="V78" s="32" t="s">
        <v>55</v>
      </c>
      <c r="W78" s="32"/>
      <c r="X78" s="32">
        <v>1321</v>
      </c>
    </row>
    <row r="79" spans="1:24" x14ac:dyDescent="0.25">
      <c r="A79" s="32" t="s">
        <v>22</v>
      </c>
      <c r="B79" s="32" t="s">
        <v>100</v>
      </c>
      <c r="C79" s="34">
        <v>43408.756944444445</v>
      </c>
      <c r="D79" s="32">
        <v>5</v>
      </c>
      <c r="E79" s="32">
        <v>3</v>
      </c>
      <c r="F79" s="32">
        <v>78</v>
      </c>
      <c r="G79" s="46">
        <v>71.137950000000004</v>
      </c>
      <c r="H79" s="32">
        <v>67.93674</v>
      </c>
      <c r="I79" s="32">
        <v>92.975920000000002</v>
      </c>
      <c r="J79" s="32" t="s">
        <v>2</v>
      </c>
      <c r="K79" s="32">
        <v>24</v>
      </c>
      <c r="L79" s="32">
        <v>2</v>
      </c>
      <c r="M79" s="32" t="s">
        <v>51</v>
      </c>
      <c r="N79" s="32" t="s">
        <v>59</v>
      </c>
      <c r="O79" s="32" t="s">
        <v>57</v>
      </c>
      <c r="P79" s="32" t="s">
        <v>64</v>
      </c>
      <c r="Q79" s="32" t="s">
        <v>50</v>
      </c>
      <c r="R79" s="32" t="s">
        <v>50</v>
      </c>
      <c r="S79" s="32" t="s">
        <v>51</v>
      </c>
      <c r="T79" s="32" t="s">
        <v>55</v>
      </c>
      <c r="U79" s="32"/>
      <c r="V79" s="32" t="s">
        <v>55</v>
      </c>
      <c r="W79" s="32"/>
      <c r="X79" s="32">
        <v>1320</v>
      </c>
    </row>
    <row r="80" spans="1:24" x14ac:dyDescent="0.25">
      <c r="A80" s="32" t="s">
        <v>22</v>
      </c>
      <c r="B80" s="32" t="s">
        <v>138</v>
      </c>
      <c r="C80" s="34">
        <v>43408.754861111112</v>
      </c>
      <c r="D80" s="32">
        <v>5</v>
      </c>
      <c r="E80" s="32">
        <v>3</v>
      </c>
      <c r="F80" s="32">
        <v>66</v>
      </c>
      <c r="G80" s="46">
        <v>60.193649999999998</v>
      </c>
      <c r="H80" s="32">
        <v>57.484940000000002</v>
      </c>
      <c r="I80" s="32">
        <v>97.744900000000001</v>
      </c>
      <c r="J80" s="32" t="s">
        <v>2</v>
      </c>
      <c r="K80" s="32">
        <v>24</v>
      </c>
      <c r="L80" s="32">
        <v>2</v>
      </c>
      <c r="M80" s="32" t="s">
        <v>51</v>
      </c>
      <c r="N80" s="32" t="s">
        <v>59</v>
      </c>
      <c r="O80" s="32" t="s">
        <v>53</v>
      </c>
      <c r="P80" s="32" t="s">
        <v>50</v>
      </c>
      <c r="Q80" s="32" t="s">
        <v>51</v>
      </c>
      <c r="R80" s="32" t="s">
        <v>64</v>
      </c>
      <c r="S80" s="32" t="s">
        <v>50</v>
      </c>
      <c r="T80" s="32" t="s">
        <v>51</v>
      </c>
      <c r="U80" s="32" t="s">
        <v>51</v>
      </c>
      <c r="V80" s="32" t="s">
        <v>51</v>
      </c>
      <c r="W80" s="32" t="s">
        <v>51</v>
      </c>
      <c r="X80" s="32">
        <v>1322</v>
      </c>
    </row>
    <row r="81" spans="1:24" x14ac:dyDescent="0.25">
      <c r="A81" s="32" t="s">
        <v>22</v>
      </c>
      <c r="B81" s="32" t="s">
        <v>135</v>
      </c>
      <c r="C81" s="34">
        <v>43408.75277777778</v>
      </c>
      <c r="D81" s="32">
        <v>5</v>
      </c>
      <c r="E81" s="32">
        <v>3</v>
      </c>
      <c r="F81" s="32">
        <v>74</v>
      </c>
      <c r="G81" s="46">
        <v>67.489850000000004</v>
      </c>
      <c r="H81" s="32">
        <v>64.452799999999996</v>
      </c>
      <c r="I81" s="32">
        <v>92.310490000000001</v>
      </c>
      <c r="J81" s="32" t="s">
        <v>2</v>
      </c>
      <c r="K81" s="32">
        <v>24</v>
      </c>
      <c r="L81" s="32">
        <v>2</v>
      </c>
      <c r="M81" s="32" t="s">
        <v>50</v>
      </c>
      <c r="N81" s="32" t="s">
        <v>59</v>
      </c>
      <c r="O81" s="32" t="s">
        <v>53</v>
      </c>
      <c r="P81" s="32" t="s">
        <v>50</v>
      </c>
      <c r="Q81" s="32" t="s">
        <v>50</v>
      </c>
      <c r="R81" s="32" t="s">
        <v>51</v>
      </c>
      <c r="S81" s="32" t="s">
        <v>51</v>
      </c>
      <c r="T81" s="32" t="s">
        <v>51</v>
      </c>
      <c r="U81" s="32" t="s">
        <v>51</v>
      </c>
      <c r="V81" s="32" t="s">
        <v>55</v>
      </c>
      <c r="W81" s="32"/>
      <c r="X81" s="32">
        <v>1320</v>
      </c>
    </row>
    <row r="82" spans="1:24" x14ac:dyDescent="0.25">
      <c r="A82" s="32" t="s">
        <v>22</v>
      </c>
      <c r="B82" s="32" t="s">
        <v>134</v>
      </c>
      <c r="C82" s="34">
        <v>43408.750694444447</v>
      </c>
      <c r="D82" s="32">
        <v>5</v>
      </c>
      <c r="E82" s="32">
        <v>3</v>
      </c>
      <c r="F82" s="32">
        <v>82</v>
      </c>
      <c r="G82" s="46">
        <v>74.786050000000003</v>
      </c>
      <c r="H82" s="32">
        <v>71.420680000000004</v>
      </c>
      <c r="I82" s="32">
        <v>93.641350000000003</v>
      </c>
      <c r="J82" s="32" t="s">
        <v>2</v>
      </c>
      <c r="K82" s="32">
        <v>24</v>
      </c>
      <c r="L82" s="32">
        <v>2</v>
      </c>
      <c r="M82" s="32" t="s">
        <v>55</v>
      </c>
      <c r="N82" s="32" t="s">
        <v>56</v>
      </c>
      <c r="O82" s="32" t="s">
        <v>57</v>
      </c>
      <c r="P82" s="32" t="s">
        <v>50</v>
      </c>
      <c r="Q82" s="32" t="s">
        <v>50</v>
      </c>
      <c r="R82" s="32" t="s">
        <v>51</v>
      </c>
      <c r="S82" s="32" t="s">
        <v>51</v>
      </c>
      <c r="T82" s="32" t="s">
        <v>51</v>
      </c>
      <c r="U82" s="32" t="s">
        <v>51</v>
      </c>
      <c r="V82" s="32" t="s">
        <v>55</v>
      </c>
      <c r="W82" s="32"/>
      <c r="X82" s="32">
        <v>1318</v>
      </c>
    </row>
    <row r="83" spans="1:24" x14ac:dyDescent="0.25">
      <c r="A83" s="32" t="s">
        <v>22</v>
      </c>
      <c r="B83" s="32" t="s">
        <v>131</v>
      </c>
      <c r="C83" s="34">
        <v>43408.74722222222</v>
      </c>
      <c r="D83" s="32">
        <v>5</v>
      </c>
      <c r="E83" s="32">
        <v>3</v>
      </c>
      <c r="F83" s="32">
        <v>94</v>
      </c>
      <c r="G83" s="46">
        <v>85.730350000000001</v>
      </c>
      <c r="H83" s="32">
        <v>81.872479999999996</v>
      </c>
      <c r="I83" s="32">
        <v>93.456469999999996</v>
      </c>
      <c r="J83" s="32" t="s">
        <v>2</v>
      </c>
      <c r="K83" s="32">
        <v>24</v>
      </c>
      <c r="L83" s="32">
        <v>2</v>
      </c>
      <c r="M83" s="32"/>
      <c r="N83" s="32" t="s">
        <v>56</v>
      </c>
      <c r="O83" s="32" t="s">
        <v>57</v>
      </c>
      <c r="P83" s="32" t="s">
        <v>50</v>
      </c>
      <c r="Q83" s="32" t="s">
        <v>51</v>
      </c>
      <c r="R83" s="32" t="s">
        <v>55</v>
      </c>
      <c r="S83" s="32"/>
      <c r="T83" s="32" t="s">
        <v>55</v>
      </c>
      <c r="U83" s="32"/>
      <c r="V83" s="32" t="s">
        <v>55</v>
      </c>
      <c r="W83" s="32"/>
      <c r="X83" s="32">
        <v>1321</v>
      </c>
    </row>
    <row r="84" spans="1:24" x14ac:dyDescent="0.25">
      <c r="A84" s="32" t="s">
        <v>22</v>
      </c>
      <c r="B84" s="32" t="s">
        <v>130</v>
      </c>
      <c r="C84" s="34">
        <v>43408.741666666669</v>
      </c>
      <c r="D84" s="32">
        <v>5</v>
      </c>
      <c r="E84" s="32">
        <v>3</v>
      </c>
      <c r="F84" s="32">
        <v>89</v>
      </c>
      <c r="G84" s="46">
        <v>81.17022</v>
      </c>
      <c r="H84" s="32">
        <v>77.517560000000003</v>
      </c>
      <c r="I84" s="32">
        <v>94.805850000000007</v>
      </c>
      <c r="J84" s="32" t="s">
        <v>2</v>
      </c>
      <c r="K84" s="32">
        <v>24</v>
      </c>
      <c r="L84" s="32">
        <v>2</v>
      </c>
      <c r="M84" s="32" t="s">
        <v>55</v>
      </c>
      <c r="N84" s="32" t="s">
        <v>56</v>
      </c>
      <c r="O84" s="32" t="s">
        <v>57</v>
      </c>
      <c r="P84" s="32" t="s">
        <v>50</v>
      </c>
      <c r="Q84" s="32" t="s">
        <v>51</v>
      </c>
      <c r="R84" s="32" t="s">
        <v>51</v>
      </c>
      <c r="S84" s="32" t="s">
        <v>51</v>
      </c>
      <c r="T84" s="32" t="s">
        <v>55</v>
      </c>
      <c r="U84" s="32"/>
      <c r="V84" s="32" t="s">
        <v>55</v>
      </c>
      <c r="W84" s="32"/>
      <c r="X84" s="32">
        <v>787</v>
      </c>
    </row>
    <row r="85" spans="1:24" x14ac:dyDescent="0.25">
      <c r="A85" s="32" t="s">
        <v>19</v>
      </c>
      <c r="B85" s="32" t="s">
        <v>88</v>
      </c>
      <c r="C85" s="34">
        <v>43433.589583333334</v>
      </c>
      <c r="D85" s="32">
        <v>1</v>
      </c>
      <c r="E85" s="32">
        <v>2</v>
      </c>
      <c r="F85" s="32">
        <v>47</v>
      </c>
      <c r="G85" s="46">
        <v>42.865169999999999</v>
      </c>
      <c r="H85" s="32">
        <v>40.936239999999998</v>
      </c>
      <c r="I85" s="32">
        <v>39.094110000000001</v>
      </c>
      <c r="J85" s="32" t="s">
        <v>2</v>
      </c>
      <c r="K85" s="32">
        <v>24</v>
      </c>
      <c r="L85" s="32">
        <v>2</v>
      </c>
      <c r="M85" s="32" t="s">
        <v>51</v>
      </c>
      <c r="N85" s="32" t="s">
        <v>56</v>
      </c>
      <c r="O85" s="32" t="s">
        <v>53</v>
      </c>
      <c r="P85" s="32" t="s">
        <v>64</v>
      </c>
      <c r="Q85" s="32" t="s">
        <v>64</v>
      </c>
      <c r="R85" s="32" t="s">
        <v>64</v>
      </c>
      <c r="S85" s="32" t="s">
        <v>64</v>
      </c>
      <c r="T85" s="32" t="s">
        <v>64</v>
      </c>
      <c r="U85" s="32" t="s">
        <v>64</v>
      </c>
      <c r="V85" s="32" t="s">
        <v>55</v>
      </c>
      <c r="W85" s="32"/>
      <c r="X85" s="32">
        <v>528</v>
      </c>
    </row>
    <row r="86" spans="1:24" x14ac:dyDescent="0.25">
      <c r="A86" s="32" t="s">
        <v>13</v>
      </c>
      <c r="B86" s="32" t="s">
        <v>67</v>
      </c>
      <c r="C86" s="34">
        <v>43408.573611111111</v>
      </c>
      <c r="D86" s="32">
        <v>1</v>
      </c>
      <c r="E86" s="32">
        <v>2</v>
      </c>
      <c r="F86" s="32">
        <v>37</v>
      </c>
      <c r="G86" s="46">
        <v>33.74492</v>
      </c>
      <c r="H86" s="32">
        <v>32.226410000000001</v>
      </c>
      <c r="I86" s="32">
        <v>30.776219999999999</v>
      </c>
      <c r="J86" s="32" t="s">
        <v>2</v>
      </c>
      <c r="K86" s="32">
        <v>22</v>
      </c>
      <c r="L86" s="32">
        <v>2</v>
      </c>
      <c r="M86" s="32" t="s">
        <v>50</v>
      </c>
      <c r="N86" s="32" t="s">
        <v>52</v>
      </c>
      <c r="O86" s="32" t="s">
        <v>66</v>
      </c>
      <c r="P86" s="32" t="s">
        <v>50</v>
      </c>
      <c r="Q86" s="32" t="s">
        <v>64</v>
      </c>
      <c r="R86" s="32" t="s">
        <v>64</v>
      </c>
      <c r="S86" s="32" t="s">
        <v>64</v>
      </c>
      <c r="T86" s="32" t="s">
        <v>50</v>
      </c>
      <c r="U86" s="32" t="s">
        <v>64</v>
      </c>
      <c r="V86" s="32" t="s">
        <v>50</v>
      </c>
      <c r="W86" s="32" t="s">
        <v>50</v>
      </c>
      <c r="X86" s="32">
        <v>895</v>
      </c>
    </row>
    <row r="87" spans="1:24" x14ac:dyDescent="0.25">
      <c r="A87" s="32" t="s">
        <v>10</v>
      </c>
      <c r="B87" s="32" t="s">
        <v>61</v>
      </c>
      <c r="C87" s="34">
        <v>43408.607638888891</v>
      </c>
      <c r="D87" s="32">
        <v>1</v>
      </c>
      <c r="E87" s="32">
        <v>1</v>
      </c>
      <c r="F87" s="32">
        <v>89</v>
      </c>
      <c r="G87" s="46">
        <v>81.17022</v>
      </c>
      <c r="H87" s="32">
        <v>77.517570000000006</v>
      </c>
      <c r="I87" s="32">
        <v>74.029269999999997</v>
      </c>
      <c r="J87" s="32" t="s">
        <v>2</v>
      </c>
      <c r="K87" s="32">
        <v>23</v>
      </c>
      <c r="L87" s="32">
        <v>2</v>
      </c>
      <c r="M87" s="32" t="s">
        <v>55</v>
      </c>
      <c r="N87" s="32" t="s">
        <v>56</v>
      </c>
      <c r="O87" s="32" t="s">
        <v>57</v>
      </c>
      <c r="P87" s="32" t="s">
        <v>50</v>
      </c>
      <c r="Q87" s="32" t="s">
        <v>51</v>
      </c>
      <c r="R87" s="32" t="s">
        <v>55</v>
      </c>
      <c r="S87" s="32"/>
      <c r="T87" s="32" t="s">
        <v>51</v>
      </c>
      <c r="U87" s="32" t="s">
        <v>51</v>
      </c>
      <c r="V87" s="32" t="s">
        <v>55</v>
      </c>
      <c r="W87" s="32"/>
      <c r="X87" s="32">
        <v>1317</v>
      </c>
    </row>
    <row r="88" spans="1:24" x14ac:dyDescent="0.25">
      <c r="A88" s="32" t="s">
        <v>44</v>
      </c>
      <c r="B88" s="32" t="s">
        <v>143</v>
      </c>
      <c r="C88" s="34">
        <v>43408.797222222223</v>
      </c>
      <c r="D88" s="32">
        <v>5</v>
      </c>
      <c r="E88" s="32">
        <v>4</v>
      </c>
      <c r="F88" s="32">
        <v>78</v>
      </c>
      <c r="G88" s="46">
        <v>94.227590000000006</v>
      </c>
      <c r="H88" s="32">
        <v>95.99494</v>
      </c>
      <c r="I88" s="32">
        <v>91.675169999999994</v>
      </c>
      <c r="J88" s="32" t="s">
        <v>2</v>
      </c>
      <c r="K88" s="32">
        <v>72</v>
      </c>
      <c r="L88" s="32">
        <v>4</v>
      </c>
      <c r="M88" s="32" t="s">
        <v>55</v>
      </c>
      <c r="N88" s="32" t="s">
        <v>56</v>
      </c>
      <c r="O88" s="32" t="s">
        <v>53</v>
      </c>
      <c r="P88" s="32" t="s">
        <v>50</v>
      </c>
      <c r="Q88" s="32" t="s">
        <v>64</v>
      </c>
      <c r="R88" s="32" t="s">
        <v>51</v>
      </c>
      <c r="S88" s="32" t="s">
        <v>51</v>
      </c>
      <c r="T88" s="32" t="s">
        <v>51</v>
      </c>
      <c r="U88" s="32" t="s">
        <v>51</v>
      </c>
      <c r="V88" s="32" t="s">
        <v>55</v>
      </c>
      <c r="W88" s="32"/>
      <c r="X88" s="32">
        <v>1298</v>
      </c>
    </row>
    <row r="89" spans="1:24" x14ac:dyDescent="0.25">
      <c r="A89" s="32" t="s">
        <v>44</v>
      </c>
      <c r="B89" s="32" t="s">
        <v>144</v>
      </c>
      <c r="C89" s="34">
        <v>43408.793749999997</v>
      </c>
      <c r="D89" s="32">
        <v>5</v>
      </c>
      <c r="E89" s="32">
        <v>4</v>
      </c>
      <c r="F89" s="32">
        <v>62</v>
      </c>
      <c r="G89" s="46">
        <v>91.309110000000004</v>
      </c>
      <c r="H89" s="32">
        <v>94.880080000000007</v>
      </c>
      <c r="I89" s="32">
        <v>90.610470000000007</v>
      </c>
      <c r="J89" s="32" t="s">
        <v>2</v>
      </c>
      <c r="K89" s="32">
        <v>72</v>
      </c>
      <c r="L89" s="32">
        <v>4</v>
      </c>
      <c r="M89" s="32" t="s">
        <v>51</v>
      </c>
      <c r="N89" s="32" t="s">
        <v>56</v>
      </c>
      <c r="O89" s="32" t="s">
        <v>53</v>
      </c>
      <c r="P89" s="32" t="s">
        <v>50</v>
      </c>
      <c r="Q89" s="32" t="s">
        <v>64</v>
      </c>
      <c r="R89" s="32" t="s">
        <v>50</v>
      </c>
      <c r="S89" s="32" t="s">
        <v>50</v>
      </c>
      <c r="T89" s="32" t="s">
        <v>51</v>
      </c>
      <c r="U89" s="32" t="s">
        <v>64</v>
      </c>
      <c r="V89" s="32" t="s">
        <v>55</v>
      </c>
      <c r="W89" s="32"/>
      <c r="X89" s="32">
        <v>1325</v>
      </c>
    </row>
    <row r="90" spans="1:24" x14ac:dyDescent="0.25">
      <c r="A90" s="32" t="s">
        <v>44</v>
      </c>
      <c r="B90" s="32" t="s">
        <v>145</v>
      </c>
      <c r="C90" s="34">
        <v>43408.779861111114</v>
      </c>
      <c r="D90" s="32">
        <v>5</v>
      </c>
      <c r="E90" s="32">
        <v>4</v>
      </c>
      <c r="F90" s="32">
        <v>72</v>
      </c>
      <c r="G90" s="46">
        <v>93.133160000000004</v>
      </c>
      <c r="H90" s="32">
        <v>95.57687</v>
      </c>
      <c r="I90" s="32">
        <v>91.275899999999993</v>
      </c>
      <c r="J90" s="32" t="s">
        <v>2</v>
      </c>
      <c r="K90" s="32">
        <v>72</v>
      </c>
      <c r="L90" s="32">
        <v>4</v>
      </c>
      <c r="M90" s="32" t="s">
        <v>55</v>
      </c>
      <c r="N90" s="32" t="s">
        <v>56</v>
      </c>
      <c r="O90" s="32" t="s">
        <v>53</v>
      </c>
      <c r="P90" s="32" t="s">
        <v>50</v>
      </c>
      <c r="Q90" s="32" t="s">
        <v>64</v>
      </c>
      <c r="R90" s="32" t="s">
        <v>50</v>
      </c>
      <c r="S90" s="32" t="s">
        <v>50</v>
      </c>
      <c r="T90" s="32" t="s">
        <v>51</v>
      </c>
      <c r="U90" s="32" t="s">
        <v>51</v>
      </c>
      <c r="V90" s="32" t="s">
        <v>55</v>
      </c>
      <c r="W90" s="32"/>
      <c r="X90" s="32">
        <v>1331</v>
      </c>
    </row>
    <row r="91" spans="1:24" x14ac:dyDescent="0.25">
      <c r="A91" s="32" t="s">
        <v>44</v>
      </c>
      <c r="B91" s="32" t="s">
        <v>146</v>
      </c>
      <c r="C91" s="34">
        <v>43408.781944444447</v>
      </c>
      <c r="D91" s="32">
        <v>5</v>
      </c>
      <c r="E91" s="32">
        <v>4</v>
      </c>
      <c r="F91" s="32">
        <v>92</v>
      </c>
      <c r="G91" s="46">
        <v>95.171890000000005</v>
      </c>
      <c r="H91" s="32">
        <v>90.889150000000001</v>
      </c>
      <c r="I91" s="32">
        <v>94.719660000000005</v>
      </c>
      <c r="J91" s="32" t="s">
        <v>2</v>
      </c>
      <c r="K91" s="32">
        <v>60</v>
      </c>
      <c r="L91" s="32">
        <v>3</v>
      </c>
      <c r="M91" s="32" t="s">
        <v>55</v>
      </c>
      <c r="N91" s="32" t="s">
        <v>56</v>
      </c>
      <c r="O91" s="32" t="s">
        <v>57</v>
      </c>
      <c r="P91" s="32" t="s">
        <v>50</v>
      </c>
      <c r="Q91" s="32" t="s">
        <v>50</v>
      </c>
      <c r="R91" s="32" t="s">
        <v>55</v>
      </c>
      <c r="S91" s="32"/>
      <c r="T91" s="32" t="s">
        <v>55</v>
      </c>
      <c r="U91" s="32"/>
      <c r="V91" s="32" t="s">
        <v>55</v>
      </c>
      <c r="W91" s="32"/>
      <c r="X91" s="32">
        <v>1577</v>
      </c>
    </row>
    <row r="92" spans="1:24" x14ac:dyDescent="0.25">
      <c r="A92" s="32" t="s">
        <v>28</v>
      </c>
      <c r="B92" s="32" t="s">
        <v>101</v>
      </c>
      <c r="C92" s="34">
        <v>43408.784722222219</v>
      </c>
      <c r="D92" s="32">
        <v>1</v>
      </c>
      <c r="E92" s="32">
        <v>1</v>
      </c>
      <c r="F92" s="32"/>
      <c r="G92" s="46"/>
      <c r="H92" s="32"/>
      <c r="I92" s="32"/>
      <c r="J92" s="32" t="s">
        <v>2</v>
      </c>
      <c r="K92" s="32">
        <v>24</v>
      </c>
      <c r="L92" s="32">
        <v>2</v>
      </c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>
        <v>188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CEB05-410E-41EE-927F-D51B7D9F6D31}">
  <dimension ref="A1:I64"/>
  <sheetViews>
    <sheetView workbookViewId="0"/>
  </sheetViews>
  <sheetFormatPr defaultRowHeight="15" x14ac:dyDescent="0.25"/>
  <cols>
    <col min="1" max="1" width="10.85546875" style="1" bestFit="1" customWidth="1"/>
    <col min="2" max="2" width="13.28515625" style="1" bestFit="1" customWidth="1"/>
    <col min="3" max="3" width="20" style="1" bestFit="1" customWidth="1"/>
    <col min="4" max="4" width="17.5703125" style="1" bestFit="1" customWidth="1"/>
    <col min="5" max="5" width="13.7109375" style="1" bestFit="1" customWidth="1"/>
    <col min="6" max="6" width="16.28515625" style="1" bestFit="1" customWidth="1"/>
    <col min="7" max="7" width="17.5703125" style="1" bestFit="1" customWidth="1"/>
    <col min="8" max="8" width="13.7109375" style="1" bestFit="1" customWidth="1"/>
    <col min="9" max="9" width="11.42578125" style="1" bestFit="1" customWidth="1"/>
    <col min="10" max="16384" width="9.140625" style="1"/>
  </cols>
  <sheetData>
    <row r="1" spans="1:9" ht="51.75" x14ac:dyDescent="0.25">
      <c r="A1" s="28" t="s">
        <v>202</v>
      </c>
      <c r="B1" s="28" t="s">
        <v>201</v>
      </c>
      <c r="C1" s="28" t="s">
        <v>3</v>
      </c>
      <c r="D1" s="28" t="s">
        <v>5</v>
      </c>
      <c r="E1" s="28" t="s">
        <v>204</v>
      </c>
      <c r="F1" s="28" t="s">
        <v>148</v>
      </c>
      <c r="G1" s="28" t="s">
        <v>150</v>
      </c>
      <c r="H1" s="28" t="s">
        <v>151</v>
      </c>
      <c r="I1" s="28" t="s">
        <v>205</v>
      </c>
    </row>
    <row r="2" spans="1:9" x14ac:dyDescent="0.25">
      <c r="A2" s="32">
        <f t="shared" ref="A2:A33" si="0">RANK(B2,B:B)</f>
        <v>1</v>
      </c>
      <c r="B2" s="32">
        <f t="shared" ref="B2:B33" si="1">ROUND((SUM(G2,H2,I2)*100),1)</f>
        <v>96.8</v>
      </c>
      <c r="C2" s="32" t="s">
        <v>141</v>
      </c>
      <c r="D2" s="32">
        <v>5</v>
      </c>
      <c r="E2" s="32">
        <v>5</v>
      </c>
      <c r="F2" s="32">
        <v>87</v>
      </c>
      <c r="G2" s="33">
        <f t="shared" ref="G2:G33" si="2">(D2/5)*0.4</f>
        <v>0.4</v>
      </c>
      <c r="H2" s="33">
        <f t="shared" ref="H2:H33" si="3">(E2/5)*0.35</f>
        <v>0.35</v>
      </c>
      <c r="I2" s="32">
        <f t="shared" ref="I2:I33" si="4">(F2/100)*0.25</f>
        <v>0.2175</v>
      </c>
    </row>
    <row r="3" spans="1:9" x14ac:dyDescent="0.25">
      <c r="A3" s="32">
        <f t="shared" si="0"/>
        <v>2</v>
      </c>
      <c r="B3" s="32">
        <f t="shared" si="1"/>
        <v>86.8</v>
      </c>
      <c r="C3" s="32" t="s">
        <v>140</v>
      </c>
      <c r="D3" s="32">
        <v>5</v>
      </c>
      <c r="E3" s="32">
        <v>5</v>
      </c>
      <c r="F3" s="32">
        <v>47</v>
      </c>
      <c r="G3" s="33">
        <f t="shared" si="2"/>
        <v>0.4</v>
      </c>
      <c r="H3" s="33">
        <f t="shared" si="3"/>
        <v>0.35</v>
      </c>
      <c r="I3" s="32">
        <f t="shared" si="4"/>
        <v>0.11749999999999999</v>
      </c>
    </row>
    <row r="4" spans="1:9" x14ac:dyDescent="0.25">
      <c r="A4" s="32">
        <f t="shared" si="0"/>
        <v>3</v>
      </c>
      <c r="B4" s="32">
        <f t="shared" si="1"/>
        <v>84.5</v>
      </c>
      <c r="C4" s="32" t="s">
        <v>104</v>
      </c>
      <c r="D4" s="32">
        <v>5</v>
      </c>
      <c r="E4" s="32">
        <v>3</v>
      </c>
      <c r="F4" s="32">
        <v>94</v>
      </c>
      <c r="G4" s="33">
        <f t="shared" si="2"/>
        <v>0.4</v>
      </c>
      <c r="H4" s="33">
        <f t="shared" si="3"/>
        <v>0.21</v>
      </c>
      <c r="I4" s="32">
        <f t="shared" si="4"/>
        <v>0.23499999999999999</v>
      </c>
    </row>
    <row r="5" spans="1:9" x14ac:dyDescent="0.25">
      <c r="A5" s="32">
        <f t="shared" si="0"/>
        <v>3</v>
      </c>
      <c r="B5" s="32">
        <f t="shared" si="1"/>
        <v>84.5</v>
      </c>
      <c r="C5" s="32" t="s">
        <v>98</v>
      </c>
      <c r="D5" s="32">
        <v>5</v>
      </c>
      <c r="E5" s="32">
        <v>3</v>
      </c>
      <c r="F5" s="32">
        <v>94</v>
      </c>
      <c r="G5" s="33">
        <f t="shared" si="2"/>
        <v>0.4</v>
      </c>
      <c r="H5" s="33">
        <f t="shared" si="3"/>
        <v>0.21</v>
      </c>
      <c r="I5" s="32">
        <f t="shared" si="4"/>
        <v>0.23499999999999999</v>
      </c>
    </row>
    <row r="6" spans="1:9" x14ac:dyDescent="0.25">
      <c r="A6" s="32">
        <f t="shared" si="0"/>
        <v>3</v>
      </c>
      <c r="B6" s="32">
        <f t="shared" si="1"/>
        <v>84.5</v>
      </c>
      <c r="C6" s="32" t="s">
        <v>131</v>
      </c>
      <c r="D6" s="32">
        <v>5</v>
      </c>
      <c r="E6" s="32">
        <v>3</v>
      </c>
      <c r="F6" s="32">
        <v>94</v>
      </c>
      <c r="G6" s="33">
        <f t="shared" si="2"/>
        <v>0.4</v>
      </c>
      <c r="H6" s="33">
        <f t="shared" si="3"/>
        <v>0.21</v>
      </c>
      <c r="I6" s="32">
        <f t="shared" si="4"/>
        <v>0.23499999999999999</v>
      </c>
    </row>
    <row r="7" spans="1:9" x14ac:dyDescent="0.25">
      <c r="A7" s="32">
        <f t="shared" si="0"/>
        <v>6</v>
      </c>
      <c r="B7" s="32">
        <f t="shared" si="1"/>
        <v>83.3</v>
      </c>
      <c r="C7" s="32" t="s">
        <v>130</v>
      </c>
      <c r="D7" s="32">
        <v>5</v>
      </c>
      <c r="E7" s="32">
        <v>3</v>
      </c>
      <c r="F7" s="32">
        <v>89</v>
      </c>
      <c r="G7" s="33">
        <f t="shared" si="2"/>
        <v>0.4</v>
      </c>
      <c r="H7" s="33">
        <f t="shared" si="3"/>
        <v>0.21</v>
      </c>
      <c r="I7" s="32">
        <f t="shared" si="4"/>
        <v>0.2225</v>
      </c>
    </row>
    <row r="8" spans="1:9" x14ac:dyDescent="0.25">
      <c r="A8" s="32">
        <f t="shared" si="0"/>
        <v>7</v>
      </c>
      <c r="B8" s="32">
        <f t="shared" si="1"/>
        <v>81.5</v>
      </c>
      <c r="C8" s="32" t="s">
        <v>134</v>
      </c>
      <c r="D8" s="32">
        <v>5</v>
      </c>
      <c r="E8" s="32">
        <v>3</v>
      </c>
      <c r="F8" s="32">
        <v>82</v>
      </c>
      <c r="G8" s="33">
        <f t="shared" si="2"/>
        <v>0.4</v>
      </c>
      <c r="H8" s="33">
        <f t="shared" si="3"/>
        <v>0.21</v>
      </c>
      <c r="I8" s="32">
        <f t="shared" si="4"/>
        <v>0.20499999999999999</v>
      </c>
    </row>
    <row r="9" spans="1:9" x14ac:dyDescent="0.25">
      <c r="A9" s="32">
        <f t="shared" si="0"/>
        <v>8</v>
      </c>
      <c r="B9" s="32">
        <f t="shared" si="1"/>
        <v>80.5</v>
      </c>
      <c r="C9" s="32" t="s">
        <v>119</v>
      </c>
      <c r="D9" s="32">
        <v>5</v>
      </c>
      <c r="E9" s="32">
        <v>3</v>
      </c>
      <c r="F9" s="32">
        <v>78</v>
      </c>
      <c r="G9" s="33">
        <f t="shared" si="2"/>
        <v>0.4</v>
      </c>
      <c r="H9" s="33">
        <f t="shared" si="3"/>
        <v>0.21</v>
      </c>
      <c r="I9" s="32">
        <f t="shared" si="4"/>
        <v>0.19500000000000001</v>
      </c>
    </row>
    <row r="10" spans="1:9" x14ac:dyDescent="0.25">
      <c r="A10" s="32">
        <f t="shared" si="0"/>
        <v>8</v>
      </c>
      <c r="B10" s="32">
        <f t="shared" si="1"/>
        <v>80.5</v>
      </c>
      <c r="C10" s="32" t="s">
        <v>100</v>
      </c>
      <c r="D10" s="32">
        <v>5</v>
      </c>
      <c r="E10" s="32">
        <v>3</v>
      </c>
      <c r="F10" s="32">
        <v>78</v>
      </c>
      <c r="G10" s="33">
        <f t="shared" si="2"/>
        <v>0.4</v>
      </c>
      <c r="H10" s="33">
        <f t="shared" si="3"/>
        <v>0.21</v>
      </c>
      <c r="I10" s="32">
        <f t="shared" si="4"/>
        <v>0.19500000000000001</v>
      </c>
    </row>
    <row r="11" spans="1:9" x14ac:dyDescent="0.25">
      <c r="A11" s="32">
        <f t="shared" si="0"/>
        <v>10</v>
      </c>
      <c r="B11" s="32">
        <f t="shared" si="1"/>
        <v>80</v>
      </c>
      <c r="C11" s="32" t="s">
        <v>92</v>
      </c>
      <c r="D11" s="32">
        <v>5</v>
      </c>
      <c r="E11" s="32">
        <v>3</v>
      </c>
      <c r="F11" s="32">
        <v>76</v>
      </c>
      <c r="G11" s="33">
        <f t="shared" si="2"/>
        <v>0.4</v>
      </c>
      <c r="H11" s="33">
        <f t="shared" si="3"/>
        <v>0.21</v>
      </c>
      <c r="I11" s="32">
        <f t="shared" si="4"/>
        <v>0.19</v>
      </c>
    </row>
    <row r="12" spans="1:9" x14ac:dyDescent="0.25">
      <c r="A12" s="32">
        <f t="shared" si="0"/>
        <v>11</v>
      </c>
      <c r="B12" s="32">
        <f t="shared" si="1"/>
        <v>79.8</v>
      </c>
      <c r="C12" s="32" t="s">
        <v>115</v>
      </c>
      <c r="D12" s="32">
        <v>5</v>
      </c>
      <c r="E12" s="32">
        <v>3</v>
      </c>
      <c r="F12" s="32">
        <v>75</v>
      </c>
      <c r="G12" s="33">
        <f t="shared" si="2"/>
        <v>0.4</v>
      </c>
      <c r="H12" s="33">
        <f t="shared" si="3"/>
        <v>0.21</v>
      </c>
      <c r="I12" s="32">
        <f t="shared" si="4"/>
        <v>0.1875</v>
      </c>
    </row>
    <row r="13" spans="1:9" x14ac:dyDescent="0.25">
      <c r="A13" s="32">
        <f t="shared" si="0"/>
        <v>12</v>
      </c>
      <c r="B13" s="32">
        <f t="shared" si="1"/>
        <v>79.5</v>
      </c>
      <c r="C13" s="32" t="s">
        <v>117</v>
      </c>
      <c r="D13" s="32">
        <v>5</v>
      </c>
      <c r="E13" s="32">
        <v>3</v>
      </c>
      <c r="F13" s="32">
        <v>74</v>
      </c>
      <c r="G13" s="33">
        <f t="shared" si="2"/>
        <v>0.4</v>
      </c>
      <c r="H13" s="33">
        <f t="shared" si="3"/>
        <v>0.21</v>
      </c>
      <c r="I13" s="32">
        <f t="shared" si="4"/>
        <v>0.185</v>
      </c>
    </row>
    <row r="14" spans="1:9" x14ac:dyDescent="0.25">
      <c r="A14" s="32">
        <f t="shared" si="0"/>
        <v>12</v>
      </c>
      <c r="B14" s="32">
        <f t="shared" si="1"/>
        <v>79.5</v>
      </c>
      <c r="C14" s="32" t="s">
        <v>135</v>
      </c>
      <c r="D14" s="32">
        <v>5</v>
      </c>
      <c r="E14" s="32">
        <v>3</v>
      </c>
      <c r="F14" s="32">
        <v>74</v>
      </c>
      <c r="G14" s="33">
        <f t="shared" si="2"/>
        <v>0.4</v>
      </c>
      <c r="H14" s="33">
        <f t="shared" si="3"/>
        <v>0.21</v>
      </c>
      <c r="I14" s="32">
        <f t="shared" si="4"/>
        <v>0.185</v>
      </c>
    </row>
    <row r="15" spans="1:9" x14ac:dyDescent="0.25">
      <c r="A15" s="32">
        <f t="shared" si="0"/>
        <v>14</v>
      </c>
      <c r="B15" s="32">
        <f t="shared" si="1"/>
        <v>79</v>
      </c>
      <c r="C15" s="32" t="s">
        <v>118</v>
      </c>
      <c r="D15" s="32">
        <v>5</v>
      </c>
      <c r="E15" s="32">
        <v>3</v>
      </c>
      <c r="F15" s="32">
        <v>72</v>
      </c>
      <c r="G15" s="33">
        <f t="shared" si="2"/>
        <v>0.4</v>
      </c>
      <c r="H15" s="33">
        <f t="shared" si="3"/>
        <v>0.21</v>
      </c>
      <c r="I15" s="32">
        <f t="shared" si="4"/>
        <v>0.18</v>
      </c>
    </row>
    <row r="16" spans="1:9" x14ac:dyDescent="0.25">
      <c r="A16" s="32">
        <f t="shared" si="0"/>
        <v>15</v>
      </c>
      <c r="B16" s="32">
        <f t="shared" si="1"/>
        <v>78.8</v>
      </c>
      <c r="C16" s="32" t="s">
        <v>116</v>
      </c>
      <c r="D16" s="32">
        <v>5</v>
      </c>
      <c r="E16" s="32">
        <v>3</v>
      </c>
      <c r="F16" s="32">
        <v>71</v>
      </c>
      <c r="G16" s="33">
        <f t="shared" si="2"/>
        <v>0.4</v>
      </c>
      <c r="H16" s="33">
        <f t="shared" si="3"/>
        <v>0.21</v>
      </c>
      <c r="I16" s="32">
        <f t="shared" si="4"/>
        <v>0.17749999999999999</v>
      </c>
    </row>
    <row r="17" spans="1:9" x14ac:dyDescent="0.25">
      <c r="A17" s="32">
        <f t="shared" si="0"/>
        <v>16</v>
      </c>
      <c r="B17" s="32">
        <f t="shared" si="1"/>
        <v>78.3</v>
      </c>
      <c r="C17" s="32" t="s">
        <v>120</v>
      </c>
      <c r="D17" s="32">
        <v>5</v>
      </c>
      <c r="E17" s="32">
        <v>3</v>
      </c>
      <c r="F17" s="32">
        <v>69</v>
      </c>
      <c r="G17" s="33">
        <f t="shared" si="2"/>
        <v>0.4</v>
      </c>
      <c r="H17" s="33">
        <f t="shared" si="3"/>
        <v>0.21</v>
      </c>
      <c r="I17" s="32">
        <f t="shared" si="4"/>
        <v>0.17249999999999999</v>
      </c>
    </row>
    <row r="18" spans="1:9" x14ac:dyDescent="0.25">
      <c r="A18" s="32">
        <f t="shared" si="0"/>
        <v>17</v>
      </c>
      <c r="B18" s="32">
        <f t="shared" si="1"/>
        <v>77.5</v>
      </c>
      <c r="C18" s="32" t="s">
        <v>138</v>
      </c>
      <c r="D18" s="32">
        <v>5</v>
      </c>
      <c r="E18" s="32">
        <v>3</v>
      </c>
      <c r="F18" s="32">
        <v>66</v>
      </c>
      <c r="G18" s="33">
        <f t="shared" si="2"/>
        <v>0.4</v>
      </c>
      <c r="H18" s="33">
        <f t="shared" si="3"/>
        <v>0.21</v>
      </c>
      <c r="I18" s="32">
        <f t="shared" si="4"/>
        <v>0.16500000000000001</v>
      </c>
    </row>
    <row r="19" spans="1:9" x14ac:dyDescent="0.25">
      <c r="A19" s="32">
        <f t="shared" si="0"/>
        <v>18</v>
      </c>
      <c r="B19" s="32">
        <f t="shared" si="1"/>
        <v>68.5</v>
      </c>
      <c r="C19" s="32" t="s">
        <v>112</v>
      </c>
      <c r="D19" s="32">
        <v>4</v>
      </c>
      <c r="E19" s="32">
        <v>2</v>
      </c>
      <c r="F19" s="32">
        <v>90</v>
      </c>
      <c r="G19" s="33">
        <f t="shared" si="2"/>
        <v>0.32000000000000006</v>
      </c>
      <c r="H19" s="33">
        <f t="shared" si="3"/>
        <v>0.13999999999999999</v>
      </c>
      <c r="I19" s="32">
        <f t="shared" si="4"/>
        <v>0.22500000000000001</v>
      </c>
    </row>
    <row r="20" spans="1:9" x14ac:dyDescent="0.25">
      <c r="A20" s="32">
        <f t="shared" si="0"/>
        <v>18</v>
      </c>
      <c r="B20" s="32">
        <f t="shared" si="1"/>
        <v>68.5</v>
      </c>
      <c r="C20" s="32" t="s">
        <v>111</v>
      </c>
      <c r="D20" s="32">
        <v>4</v>
      </c>
      <c r="E20" s="32">
        <v>2</v>
      </c>
      <c r="F20" s="32">
        <v>90</v>
      </c>
      <c r="G20" s="33">
        <f t="shared" si="2"/>
        <v>0.32000000000000006</v>
      </c>
      <c r="H20" s="33">
        <f t="shared" si="3"/>
        <v>0.13999999999999999</v>
      </c>
      <c r="I20" s="32">
        <f t="shared" si="4"/>
        <v>0.22500000000000001</v>
      </c>
    </row>
    <row r="21" spans="1:9" x14ac:dyDescent="0.25">
      <c r="A21" s="32">
        <f t="shared" si="0"/>
        <v>20</v>
      </c>
      <c r="B21" s="32">
        <f t="shared" si="1"/>
        <v>67</v>
      </c>
      <c r="C21" s="32" t="s">
        <v>86</v>
      </c>
      <c r="D21" s="32">
        <v>4</v>
      </c>
      <c r="E21" s="32">
        <v>2</v>
      </c>
      <c r="F21" s="32">
        <v>84</v>
      </c>
      <c r="G21" s="33">
        <f t="shared" si="2"/>
        <v>0.32000000000000006</v>
      </c>
      <c r="H21" s="33">
        <f t="shared" si="3"/>
        <v>0.13999999999999999</v>
      </c>
      <c r="I21" s="32">
        <f t="shared" si="4"/>
        <v>0.21</v>
      </c>
    </row>
    <row r="22" spans="1:9" x14ac:dyDescent="0.25">
      <c r="A22" s="32">
        <f t="shared" si="0"/>
        <v>21</v>
      </c>
      <c r="B22" s="32">
        <f t="shared" si="1"/>
        <v>66</v>
      </c>
      <c r="C22" s="32" t="s">
        <v>113</v>
      </c>
      <c r="D22" s="32">
        <v>4</v>
      </c>
      <c r="E22" s="32">
        <v>2</v>
      </c>
      <c r="F22" s="32">
        <v>80</v>
      </c>
      <c r="G22" s="33">
        <f t="shared" si="2"/>
        <v>0.32000000000000006</v>
      </c>
      <c r="H22" s="33">
        <f t="shared" si="3"/>
        <v>0.13999999999999999</v>
      </c>
      <c r="I22" s="32">
        <f t="shared" si="4"/>
        <v>0.2</v>
      </c>
    </row>
    <row r="23" spans="1:9" x14ac:dyDescent="0.25">
      <c r="A23" s="32">
        <f t="shared" si="0"/>
        <v>22</v>
      </c>
      <c r="B23" s="32">
        <f t="shared" si="1"/>
        <v>64</v>
      </c>
      <c r="C23" s="32" t="s">
        <v>109</v>
      </c>
      <c r="D23" s="32">
        <v>4</v>
      </c>
      <c r="E23" s="32">
        <v>1</v>
      </c>
      <c r="F23" s="32">
        <v>100</v>
      </c>
      <c r="G23" s="33">
        <f t="shared" si="2"/>
        <v>0.32000000000000006</v>
      </c>
      <c r="H23" s="33">
        <f t="shared" si="3"/>
        <v>6.9999999999999993E-2</v>
      </c>
      <c r="I23" s="32">
        <f t="shared" si="4"/>
        <v>0.25</v>
      </c>
    </row>
    <row r="24" spans="1:9" x14ac:dyDescent="0.25">
      <c r="A24" s="32">
        <f t="shared" si="0"/>
        <v>22</v>
      </c>
      <c r="B24" s="32">
        <f t="shared" si="1"/>
        <v>64</v>
      </c>
      <c r="C24" s="32" t="s">
        <v>54</v>
      </c>
      <c r="D24" s="32">
        <v>4</v>
      </c>
      <c r="E24" s="32">
        <v>1</v>
      </c>
      <c r="F24" s="32">
        <v>100</v>
      </c>
      <c r="G24" s="33">
        <f t="shared" si="2"/>
        <v>0.32000000000000006</v>
      </c>
      <c r="H24" s="33">
        <f t="shared" si="3"/>
        <v>6.9999999999999993E-2</v>
      </c>
      <c r="I24" s="32">
        <f t="shared" si="4"/>
        <v>0.25</v>
      </c>
    </row>
    <row r="25" spans="1:9" x14ac:dyDescent="0.25">
      <c r="A25" s="32">
        <f t="shared" si="0"/>
        <v>22</v>
      </c>
      <c r="B25" s="32">
        <f t="shared" si="1"/>
        <v>64</v>
      </c>
      <c r="C25" s="32" t="s">
        <v>165</v>
      </c>
      <c r="D25" s="32">
        <v>4</v>
      </c>
      <c r="E25" s="32">
        <v>2</v>
      </c>
      <c r="F25" s="32">
        <v>72</v>
      </c>
      <c r="G25" s="33">
        <f t="shared" si="2"/>
        <v>0.32000000000000006</v>
      </c>
      <c r="H25" s="33">
        <f t="shared" si="3"/>
        <v>0.13999999999999999</v>
      </c>
      <c r="I25" s="32">
        <f t="shared" si="4"/>
        <v>0.18</v>
      </c>
    </row>
    <row r="26" spans="1:9" x14ac:dyDescent="0.25">
      <c r="A26" s="32">
        <f t="shared" si="0"/>
        <v>25</v>
      </c>
      <c r="B26" s="32">
        <f t="shared" si="1"/>
        <v>63.3</v>
      </c>
      <c r="C26" s="32" t="s">
        <v>85</v>
      </c>
      <c r="D26" s="32">
        <v>4</v>
      </c>
      <c r="E26" s="32">
        <v>2</v>
      </c>
      <c r="F26" s="32">
        <v>69</v>
      </c>
      <c r="G26" s="33">
        <f t="shared" si="2"/>
        <v>0.32000000000000006</v>
      </c>
      <c r="H26" s="33">
        <f t="shared" si="3"/>
        <v>0.13999999999999999</v>
      </c>
      <c r="I26" s="32">
        <f t="shared" si="4"/>
        <v>0.17249999999999999</v>
      </c>
    </row>
    <row r="27" spans="1:9" x14ac:dyDescent="0.25">
      <c r="A27" s="32">
        <f t="shared" si="0"/>
        <v>26</v>
      </c>
      <c r="B27" s="32">
        <f t="shared" si="1"/>
        <v>61.8</v>
      </c>
      <c r="C27" s="32" t="s">
        <v>137</v>
      </c>
      <c r="D27" s="32">
        <v>3</v>
      </c>
      <c r="E27" s="32">
        <v>2</v>
      </c>
      <c r="F27" s="32">
        <v>95</v>
      </c>
      <c r="G27" s="33">
        <f t="shared" si="2"/>
        <v>0.24</v>
      </c>
      <c r="H27" s="33">
        <f t="shared" si="3"/>
        <v>0.13999999999999999</v>
      </c>
      <c r="I27" s="32">
        <f t="shared" si="4"/>
        <v>0.23749999999999999</v>
      </c>
    </row>
    <row r="28" spans="1:9" x14ac:dyDescent="0.25">
      <c r="A28" s="32">
        <f t="shared" si="0"/>
        <v>27</v>
      </c>
      <c r="B28" s="32">
        <f t="shared" si="1"/>
        <v>61.5</v>
      </c>
      <c r="C28" s="32" t="s">
        <v>70</v>
      </c>
      <c r="D28" s="32">
        <v>4</v>
      </c>
      <c r="E28" s="32">
        <v>1</v>
      </c>
      <c r="F28" s="32">
        <v>90</v>
      </c>
      <c r="G28" s="33">
        <f t="shared" si="2"/>
        <v>0.32000000000000006</v>
      </c>
      <c r="H28" s="33">
        <f t="shared" si="3"/>
        <v>6.9999999999999993E-2</v>
      </c>
      <c r="I28" s="32">
        <f t="shared" si="4"/>
        <v>0.22500000000000001</v>
      </c>
    </row>
    <row r="29" spans="1:9" x14ac:dyDescent="0.25">
      <c r="A29" s="32">
        <f t="shared" si="0"/>
        <v>28</v>
      </c>
      <c r="B29" s="32">
        <f t="shared" si="1"/>
        <v>61.3</v>
      </c>
      <c r="C29" s="32" t="s">
        <v>79</v>
      </c>
      <c r="D29" s="32">
        <v>4</v>
      </c>
      <c r="E29" s="32">
        <v>1</v>
      </c>
      <c r="F29" s="32">
        <v>89</v>
      </c>
      <c r="G29" s="33">
        <f t="shared" si="2"/>
        <v>0.32000000000000006</v>
      </c>
      <c r="H29" s="33">
        <f t="shared" si="3"/>
        <v>6.9999999999999993E-2</v>
      </c>
      <c r="I29" s="32">
        <f t="shared" si="4"/>
        <v>0.2225</v>
      </c>
    </row>
    <row r="30" spans="1:9" x14ac:dyDescent="0.25">
      <c r="A30" s="32">
        <f t="shared" si="0"/>
        <v>29</v>
      </c>
      <c r="B30" s="32">
        <f t="shared" si="1"/>
        <v>61</v>
      </c>
      <c r="C30" s="32" t="s">
        <v>76</v>
      </c>
      <c r="D30" s="32">
        <v>4</v>
      </c>
      <c r="E30" s="32">
        <v>1</v>
      </c>
      <c r="F30" s="32">
        <v>88</v>
      </c>
      <c r="G30" s="33">
        <f t="shared" si="2"/>
        <v>0.32000000000000006</v>
      </c>
      <c r="H30" s="33">
        <f t="shared" si="3"/>
        <v>6.9999999999999993E-2</v>
      </c>
      <c r="I30" s="32">
        <f t="shared" si="4"/>
        <v>0.22</v>
      </c>
    </row>
    <row r="31" spans="1:9" x14ac:dyDescent="0.25">
      <c r="A31" s="32">
        <f t="shared" si="0"/>
        <v>30</v>
      </c>
      <c r="B31" s="32">
        <f t="shared" si="1"/>
        <v>60.3</v>
      </c>
      <c r="C31" s="32" t="s">
        <v>136</v>
      </c>
      <c r="D31" s="32">
        <v>3</v>
      </c>
      <c r="E31" s="32">
        <v>2</v>
      </c>
      <c r="F31" s="32">
        <v>89</v>
      </c>
      <c r="G31" s="33">
        <f t="shared" si="2"/>
        <v>0.24</v>
      </c>
      <c r="H31" s="33">
        <f t="shared" si="3"/>
        <v>0.13999999999999999</v>
      </c>
      <c r="I31" s="32">
        <f t="shared" si="4"/>
        <v>0.2225</v>
      </c>
    </row>
    <row r="32" spans="1:9" x14ac:dyDescent="0.25">
      <c r="A32" s="32">
        <f t="shared" si="0"/>
        <v>31</v>
      </c>
      <c r="B32" s="32">
        <f t="shared" si="1"/>
        <v>59.8</v>
      </c>
      <c r="C32" s="32" t="s">
        <v>81</v>
      </c>
      <c r="D32" s="32">
        <v>4</v>
      </c>
      <c r="E32" s="32">
        <v>1</v>
      </c>
      <c r="F32" s="32">
        <v>83</v>
      </c>
      <c r="G32" s="33">
        <f t="shared" si="2"/>
        <v>0.32000000000000006</v>
      </c>
      <c r="H32" s="33">
        <f t="shared" si="3"/>
        <v>6.9999999999999993E-2</v>
      </c>
      <c r="I32" s="32">
        <f t="shared" si="4"/>
        <v>0.20749999999999999</v>
      </c>
    </row>
    <row r="33" spans="1:9" x14ac:dyDescent="0.25">
      <c r="A33" s="32">
        <f t="shared" si="0"/>
        <v>32</v>
      </c>
      <c r="B33" s="32">
        <f t="shared" si="1"/>
        <v>58.8</v>
      </c>
      <c r="C33" s="32" t="s">
        <v>133</v>
      </c>
      <c r="D33" s="32">
        <v>3</v>
      </c>
      <c r="E33" s="32">
        <v>2</v>
      </c>
      <c r="F33" s="32">
        <v>83</v>
      </c>
      <c r="G33" s="33">
        <f t="shared" si="2"/>
        <v>0.24</v>
      </c>
      <c r="H33" s="33">
        <f t="shared" si="3"/>
        <v>0.13999999999999999</v>
      </c>
      <c r="I33" s="32">
        <f t="shared" si="4"/>
        <v>0.20749999999999999</v>
      </c>
    </row>
    <row r="34" spans="1:9" x14ac:dyDescent="0.25">
      <c r="A34" s="32">
        <f t="shared" ref="A34:A64" si="5">RANK(B34,B:B)</f>
        <v>32</v>
      </c>
      <c r="B34" s="32">
        <f t="shared" ref="B34:B64" si="6">ROUND((SUM(G34,H34,I34)*100),1)</f>
        <v>58.8</v>
      </c>
      <c r="C34" s="32" t="s">
        <v>122</v>
      </c>
      <c r="D34" s="32">
        <v>3</v>
      </c>
      <c r="E34" s="32">
        <v>2</v>
      </c>
      <c r="F34" s="32">
        <v>83</v>
      </c>
      <c r="G34" s="33">
        <f t="shared" ref="G34:G64" si="7">(D34/5)*0.4</f>
        <v>0.24</v>
      </c>
      <c r="H34" s="33">
        <f t="shared" ref="H34:H64" si="8">(E34/5)*0.35</f>
        <v>0.13999999999999999</v>
      </c>
      <c r="I34" s="32">
        <f t="shared" ref="I34:I64" si="9">(F34/100)*0.25</f>
        <v>0.20749999999999999</v>
      </c>
    </row>
    <row r="35" spans="1:9" x14ac:dyDescent="0.25">
      <c r="A35" s="32">
        <f t="shared" si="5"/>
        <v>32</v>
      </c>
      <c r="B35" s="32">
        <f t="shared" si="6"/>
        <v>58.8</v>
      </c>
      <c r="C35" s="32" t="s">
        <v>83</v>
      </c>
      <c r="D35" s="32">
        <v>4</v>
      </c>
      <c r="E35" s="32">
        <v>1</v>
      </c>
      <c r="F35" s="32">
        <v>79</v>
      </c>
      <c r="G35" s="33">
        <f t="shared" si="7"/>
        <v>0.32000000000000006</v>
      </c>
      <c r="H35" s="33">
        <f t="shared" si="8"/>
        <v>6.9999999999999993E-2</v>
      </c>
      <c r="I35" s="32">
        <f t="shared" si="9"/>
        <v>0.19750000000000001</v>
      </c>
    </row>
    <row r="36" spans="1:9" x14ac:dyDescent="0.25">
      <c r="A36" s="32">
        <f t="shared" si="5"/>
        <v>35</v>
      </c>
      <c r="B36" s="32">
        <f t="shared" si="6"/>
        <v>57.5</v>
      </c>
      <c r="C36" s="32" t="s">
        <v>132</v>
      </c>
      <c r="D36" s="32">
        <v>3</v>
      </c>
      <c r="E36" s="32">
        <v>2</v>
      </c>
      <c r="F36" s="32">
        <v>78</v>
      </c>
      <c r="G36" s="33">
        <f t="shared" si="7"/>
        <v>0.24</v>
      </c>
      <c r="H36" s="33">
        <f t="shared" si="8"/>
        <v>0.13999999999999999</v>
      </c>
      <c r="I36" s="32">
        <f t="shared" si="9"/>
        <v>0.19500000000000001</v>
      </c>
    </row>
    <row r="37" spans="1:9" x14ac:dyDescent="0.25">
      <c r="A37" s="32">
        <f t="shared" si="5"/>
        <v>36</v>
      </c>
      <c r="B37" s="32">
        <f t="shared" si="6"/>
        <v>56.5</v>
      </c>
      <c r="C37" s="32" t="s">
        <v>129</v>
      </c>
      <c r="D37" s="32">
        <v>3</v>
      </c>
      <c r="E37" s="32">
        <v>2</v>
      </c>
      <c r="F37" s="32">
        <v>74</v>
      </c>
      <c r="G37" s="33">
        <f t="shared" si="7"/>
        <v>0.24</v>
      </c>
      <c r="H37" s="33">
        <f t="shared" si="8"/>
        <v>0.13999999999999999</v>
      </c>
      <c r="I37" s="32">
        <f t="shared" si="9"/>
        <v>0.185</v>
      </c>
    </row>
    <row r="38" spans="1:9" x14ac:dyDescent="0.25">
      <c r="A38" s="32">
        <f t="shared" si="5"/>
        <v>37</v>
      </c>
      <c r="B38" s="32">
        <f t="shared" si="6"/>
        <v>54.5</v>
      </c>
      <c r="C38" s="32" t="s">
        <v>124</v>
      </c>
      <c r="D38" s="32">
        <v>3</v>
      </c>
      <c r="E38" s="32">
        <v>2</v>
      </c>
      <c r="F38" s="32">
        <v>66</v>
      </c>
      <c r="G38" s="33">
        <f t="shared" si="7"/>
        <v>0.24</v>
      </c>
      <c r="H38" s="33">
        <f t="shared" si="8"/>
        <v>0.13999999999999999</v>
      </c>
      <c r="I38" s="32">
        <f t="shared" si="9"/>
        <v>0.16500000000000001</v>
      </c>
    </row>
    <row r="39" spans="1:9" x14ac:dyDescent="0.25">
      <c r="A39" s="32">
        <f t="shared" si="5"/>
        <v>38</v>
      </c>
      <c r="B39" s="32">
        <f t="shared" si="6"/>
        <v>54.3</v>
      </c>
      <c r="C39" s="32" t="s">
        <v>91</v>
      </c>
      <c r="D39" s="32">
        <v>3</v>
      </c>
      <c r="E39" s="32">
        <v>1</v>
      </c>
      <c r="F39" s="32">
        <v>93</v>
      </c>
      <c r="G39" s="33">
        <f t="shared" si="7"/>
        <v>0.24</v>
      </c>
      <c r="H39" s="33">
        <f t="shared" si="8"/>
        <v>6.9999999999999993E-2</v>
      </c>
      <c r="I39" s="32">
        <f t="shared" si="9"/>
        <v>0.23250000000000001</v>
      </c>
    </row>
    <row r="40" spans="1:9" x14ac:dyDescent="0.25">
      <c r="A40" s="32">
        <f t="shared" si="5"/>
        <v>39</v>
      </c>
      <c r="B40" s="32">
        <f t="shared" si="6"/>
        <v>53.3</v>
      </c>
      <c r="C40" s="32" t="s">
        <v>125</v>
      </c>
      <c r="D40" s="32">
        <v>3</v>
      </c>
      <c r="E40" s="32">
        <v>2</v>
      </c>
      <c r="F40" s="32">
        <v>61</v>
      </c>
      <c r="G40" s="33">
        <f t="shared" si="7"/>
        <v>0.24</v>
      </c>
      <c r="H40" s="33">
        <f t="shared" si="8"/>
        <v>0.13999999999999999</v>
      </c>
      <c r="I40" s="32">
        <f t="shared" si="9"/>
        <v>0.1525</v>
      </c>
    </row>
    <row r="41" spans="1:9" x14ac:dyDescent="0.25">
      <c r="A41" s="32">
        <f t="shared" si="5"/>
        <v>40</v>
      </c>
      <c r="B41" s="32">
        <f t="shared" si="6"/>
        <v>50.3</v>
      </c>
      <c r="C41" s="32" t="s">
        <v>87</v>
      </c>
      <c r="D41" s="32">
        <v>2</v>
      </c>
      <c r="E41" s="32">
        <v>2</v>
      </c>
      <c r="F41" s="32">
        <v>81</v>
      </c>
      <c r="G41" s="33">
        <f t="shared" si="7"/>
        <v>0.16000000000000003</v>
      </c>
      <c r="H41" s="33">
        <f t="shared" si="8"/>
        <v>0.13999999999999999</v>
      </c>
      <c r="I41" s="32">
        <f t="shared" si="9"/>
        <v>0.20250000000000001</v>
      </c>
    </row>
    <row r="42" spans="1:9" x14ac:dyDescent="0.25">
      <c r="A42" s="32">
        <f t="shared" si="5"/>
        <v>41</v>
      </c>
      <c r="B42" s="32">
        <f t="shared" si="6"/>
        <v>48</v>
      </c>
      <c r="C42" s="32" t="s">
        <v>58</v>
      </c>
      <c r="D42" s="32">
        <v>2</v>
      </c>
      <c r="E42" s="32">
        <v>1</v>
      </c>
      <c r="F42" s="32">
        <v>100</v>
      </c>
      <c r="G42" s="33">
        <f t="shared" si="7"/>
        <v>0.16000000000000003</v>
      </c>
      <c r="H42" s="33">
        <f t="shared" si="8"/>
        <v>6.9999999999999993E-2</v>
      </c>
      <c r="I42" s="32">
        <f t="shared" si="9"/>
        <v>0.25</v>
      </c>
    </row>
    <row r="43" spans="1:9" x14ac:dyDescent="0.25">
      <c r="A43" s="32">
        <f t="shared" si="5"/>
        <v>42</v>
      </c>
      <c r="B43" s="32">
        <f t="shared" si="6"/>
        <v>46.3</v>
      </c>
      <c r="C43" s="32" t="s">
        <v>108</v>
      </c>
      <c r="D43" s="32">
        <v>2</v>
      </c>
      <c r="E43" s="32">
        <v>2</v>
      </c>
      <c r="F43" s="32">
        <v>65</v>
      </c>
      <c r="G43" s="33">
        <f t="shared" si="7"/>
        <v>0.16000000000000003</v>
      </c>
      <c r="H43" s="33">
        <f t="shared" si="8"/>
        <v>0.13999999999999999</v>
      </c>
      <c r="I43" s="32">
        <f t="shared" si="9"/>
        <v>0.16250000000000001</v>
      </c>
    </row>
    <row r="44" spans="1:9" x14ac:dyDescent="0.25">
      <c r="A44" s="32">
        <f t="shared" si="5"/>
        <v>43</v>
      </c>
      <c r="B44" s="32">
        <f t="shared" si="6"/>
        <v>46</v>
      </c>
      <c r="C44" s="32" t="s">
        <v>89</v>
      </c>
      <c r="D44" s="32">
        <v>2</v>
      </c>
      <c r="E44" s="32">
        <v>2</v>
      </c>
      <c r="F44" s="32">
        <v>64</v>
      </c>
      <c r="G44" s="33">
        <f t="shared" si="7"/>
        <v>0.16000000000000003</v>
      </c>
      <c r="H44" s="33">
        <f t="shared" si="8"/>
        <v>0.13999999999999999</v>
      </c>
      <c r="I44" s="32">
        <f t="shared" si="9"/>
        <v>0.16</v>
      </c>
    </row>
    <row r="45" spans="1:9" x14ac:dyDescent="0.25">
      <c r="A45" s="32">
        <f t="shared" si="5"/>
        <v>44</v>
      </c>
      <c r="B45" s="32">
        <f t="shared" si="6"/>
        <v>45.3</v>
      </c>
      <c r="C45" s="32" t="s">
        <v>121</v>
      </c>
      <c r="D45" s="32">
        <v>2</v>
      </c>
      <c r="E45" s="32">
        <v>1</v>
      </c>
      <c r="F45" s="32">
        <v>89</v>
      </c>
      <c r="G45" s="33">
        <f t="shared" si="7"/>
        <v>0.16000000000000003</v>
      </c>
      <c r="H45" s="33">
        <f t="shared" si="8"/>
        <v>6.9999999999999993E-2</v>
      </c>
      <c r="I45" s="32">
        <f t="shared" si="9"/>
        <v>0.2225</v>
      </c>
    </row>
    <row r="46" spans="1:9" x14ac:dyDescent="0.25">
      <c r="A46" s="32">
        <f t="shared" si="5"/>
        <v>45</v>
      </c>
      <c r="B46" s="32">
        <f t="shared" si="6"/>
        <v>44.3</v>
      </c>
      <c r="C46" s="32" t="s">
        <v>62</v>
      </c>
      <c r="D46" s="32">
        <v>1</v>
      </c>
      <c r="E46" s="32">
        <v>2</v>
      </c>
      <c r="F46" s="32">
        <v>89</v>
      </c>
      <c r="G46" s="33">
        <f t="shared" si="7"/>
        <v>8.0000000000000016E-2</v>
      </c>
      <c r="H46" s="33">
        <f t="shared" si="8"/>
        <v>0.13999999999999999</v>
      </c>
      <c r="I46" s="32">
        <f t="shared" si="9"/>
        <v>0.2225</v>
      </c>
    </row>
    <row r="47" spans="1:9" x14ac:dyDescent="0.25">
      <c r="A47" s="32">
        <f t="shared" si="5"/>
        <v>45</v>
      </c>
      <c r="B47" s="32">
        <f t="shared" si="6"/>
        <v>44.3</v>
      </c>
      <c r="C47" s="32" t="s">
        <v>178</v>
      </c>
      <c r="D47" s="32">
        <v>2</v>
      </c>
      <c r="E47" s="32">
        <v>1</v>
      </c>
      <c r="F47" s="32">
        <v>85</v>
      </c>
      <c r="G47" s="33">
        <f t="shared" si="7"/>
        <v>0.16000000000000003</v>
      </c>
      <c r="H47" s="33">
        <f t="shared" si="8"/>
        <v>6.9999999999999993E-2</v>
      </c>
      <c r="I47" s="32">
        <f t="shared" si="9"/>
        <v>0.21249999999999999</v>
      </c>
    </row>
    <row r="48" spans="1:9" x14ac:dyDescent="0.25">
      <c r="A48" s="32">
        <f t="shared" si="5"/>
        <v>47</v>
      </c>
      <c r="B48" s="32">
        <f t="shared" si="6"/>
        <v>42.5</v>
      </c>
      <c r="C48" s="32" t="s">
        <v>68</v>
      </c>
      <c r="D48" s="32">
        <v>2</v>
      </c>
      <c r="E48" s="32">
        <v>1</v>
      </c>
      <c r="F48" s="32">
        <v>78</v>
      </c>
      <c r="G48" s="33">
        <f t="shared" si="7"/>
        <v>0.16000000000000003</v>
      </c>
      <c r="H48" s="33">
        <f t="shared" si="8"/>
        <v>6.9999999999999993E-2</v>
      </c>
      <c r="I48" s="32">
        <f t="shared" si="9"/>
        <v>0.19500000000000001</v>
      </c>
    </row>
    <row r="49" spans="1:9" x14ac:dyDescent="0.25">
      <c r="A49" s="32">
        <f t="shared" si="5"/>
        <v>48</v>
      </c>
      <c r="B49" s="32">
        <f t="shared" si="6"/>
        <v>40.5</v>
      </c>
      <c r="C49" s="32" t="s">
        <v>110</v>
      </c>
      <c r="D49" s="32">
        <v>1</v>
      </c>
      <c r="E49" s="32">
        <v>2</v>
      </c>
      <c r="F49" s="32">
        <v>74</v>
      </c>
      <c r="G49" s="33">
        <f t="shared" si="7"/>
        <v>8.0000000000000016E-2</v>
      </c>
      <c r="H49" s="33">
        <f t="shared" si="8"/>
        <v>0.13999999999999999</v>
      </c>
      <c r="I49" s="32">
        <f t="shared" si="9"/>
        <v>0.185</v>
      </c>
    </row>
    <row r="50" spans="1:9" x14ac:dyDescent="0.25">
      <c r="A50" s="32">
        <f t="shared" si="5"/>
        <v>49</v>
      </c>
      <c r="B50" s="32">
        <f t="shared" si="6"/>
        <v>40</v>
      </c>
      <c r="C50" s="32" t="s">
        <v>65</v>
      </c>
      <c r="D50" s="32">
        <v>1</v>
      </c>
      <c r="E50" s="32">
        <v>2</v>
      </c>
      <c r="F50" s="32">
        <v>72</v>
      </c>
      <c r="G50" s="33">
        <f t="shared" si="7"/>
        <v>8.0000000000000016E-2</v>
      </c>
      <c r="H50" s="33">
        <f t="shared" si="8"/>
        <v>0.13999999999999999</v>
      </c>
      <c r="I50" s="32">
        <f t="shared" si="9"/>
        <v>0.18</v>
      </c>
    </row>
    <row r="51" spans="1:9" x14ac:dyDescent="0.25">
      <c r="A51" s="32">
        <f t="shared" si="5"/>
        <v>50</v>
      </c>
      <c r="B51" s="32">
        <f t="shared" si="6"/>
        <v>39.5</v>
      </c>
      <c r="C51" s="32" t="s">
        <v>105</v>
      </c>
      <c r="D51" s="32">
        <v>2</v>
      </c>
      <c r="E51" s="32">
        <v>1</v>
      </c>
      <c r="F51" s="32">
        <v>66</v>
      </c>
      <c r="G51" s="33">
        <f t="shared" si="7"/>
        <v>0.16000000000000003</v>
      </c>
      <c r="H51" s="33">
        <f t="shared" si="8"/>
        <v>6.9999999999999993E-2</v>
      </c>
      <c r="I51" s="32">
        <f t="shared" si="9"/>
        <v>0.16500000000000001</v>
      </c>
    </row>
    <row r="52" spans="1:9" x14ac:dyDescent="0.25">
      <c r="A52" s="32">
        <f t="shared" si="5"/>
        <v>51</v>
      </c>
      <c r="B52" s="32">
        <f t="shared" si="6"/>
        <v>38.299999999999997</v>
      </c>
      <c r="C52" s="32" t="s">
        <v>84</v>
      </c>
      <c r="D52" s="32">
        <v>1</v>
      </c>
      <c r="E52" s="32">
        <v>2</v>
      </c>
      <c r="F52" s="32">
        <v>65</v>
      </c>
      <c r="G52" s="33">
        <f t="shared" si="7"/>
        <v>8.0000000000000016E-2</v>
      </c>
      <c r="H52" s="33">
        <f t="shared" si="8"/>
        <v>0.13999999999999999</v>
      </c>
      <c r="I52" s="32">
        <f t="shared" si="9"/>
        <v>0.16250000000000001</v>
      </c>
    </row>
    <row r="53" spans="1:9" x14ac:dyDescent="0.25">
      <c r="A53" s="32">
        <f t="shared" si="5"/>
        <v>52</v>
      </c>
      <c r="B53" s="32">
        <f t="shared" si="6"/>
        <v>38</v>
      </c>
      <c r="C53" s="32" t="s">
        <v>214</v>
      </c>
      <c r="D53" s="32">
        <v>1</v>
      </c>
      <c r="E53" s="32">
        <v>1</v>
      </c>
      <c r="F53" s="32">
        <v>92</v>
      </c>
      <c r="G53" s="33">
        <f t="shared" si="7"/>
        <v>8.0000000000000016E-2</v>
      </c>
      <c r="H53" s="33">
        <f t="shared" si="8"/>
        <v>6.9999999999999993E-2</v>
      </c>
      <c r="I53" s="32">
        <f t="shared" si="9"/>
        <v>0.23</v>
      </c>
    </row>
    <row r="54" spans="1:9" x14ac:dyDescent="0.25">
      <c r="A54" s="32">
        <f t="shared" si="5"/>
        <v>53</v>
      </c>
      <c r="B54" s="32">
        <f t="shared" si="6"/>
        <v>37.299999999999997</v>
      </c>
      <c r="C54" s="32" t="s">
        <v>61</v>
      </c>
      <c r="D54" s="32">
        <v>1</v>
      </c>
      <c r="E54" s="32">
        <v>1</v>
      </c>
      <c r="F54" s="32">
        <v>89</v>
      </c>
      <c r="G54" s="33">
        <f t="shared" si="7"/>
        <v>8.0000000000000016E-2</v>
      </c>
      <c r="H54" s="33">
        <f t="shared" si="8"/>
        <v>6.9999999999999993E-2</v>
      </c>
      <c r="I54" s="32">
        <f t="shared" si="9"/>
        <v>0.2225</v>
      </c>
    </row>
    <row r="55" spans="1:9" x14ac:dyDescent="0.25">
      <c r="A55" s="32">
        <f t="shared" si="5"/>
        <v>54</v>
      </c>
      <c r="B55" s="32">
        <f t="shared" si="6"/>
        <v>36.5</v>
      </c>
      <c r="C55" s="32" t="s">
        <v>80</v>
      </c>
      <c r="D55" s="32">
        <v>1</v>
      </c>
      <c r="E55" s="32">
        <v>1</v>
      </c>
      <c r="F55" s="32">
        <v>86</v>
      </c>
      <c r="G55" s="33">
        <f t="shared" si="7"/>
        <v>8.0000000000000016E-2</v>
      </c>
      <c r="H55" s="33">
        <f t="shared" si="8"/>
        <v>6.9999999999999993E-2</v>
      </c>
      <c r="I55" s="32">
        <f t="shared" si="9"/>
        <v>0.215</v>
      </c>
    </row>
    <row r="56" spans="1:9" x14ac:dyDescent="0.25">
      <c r="A56" s="32">
        <f t="shared" si="5"/>
        <v>55</v>
      </c>
      <c r="B56" s="32">
        <f t="shared" si="6"/>
        <v>35.5</v>
      </c>
      <c r="C56" s="32" t="s">
        <v>72</v>
      </c>
      <c r="D56" s="32">
        <v>1</v>
      </c>
      <c r="E56" s="32">
        <v>1</v>
      </c>
      <c r="F56" s="32">
        <v>82</v>
      </c>
      <c r="G56" s="33">
        <f t="shared" si="7"/>
        <v>8.0000000000000016E-2</v>
      </c>
      <c r="H56" s="33">
        <f t="shared" si="8"/>
        <v>6.9999999999999993E-2</v>
      </c>
      <c r="I56" s="32">
        <f t="shared" si="9"/>
        <v>0.20499999999999999</v>
      </c>
    </row>
    <row r="57" spans="1:9" x14ac:dyDescent="0.25">
      <c r="A57" s="32">
        <f t="shared" si="5"/>
        <v>56</v>
      </c>
      <c r="B57" s="32">
        <f t="shared" si="6"/>
        <v>34.799999999999997</v>
      </c>
      <c r="C57" s="32" t="s">
        <v>166</v>
      </c>
      <c r="D57" s="32">
        <v>1</v>
      </c>
      <c r="E57" s="32">
        <v>1</v>
      </c>
      <c r="F57" s="32">
        <v>79</v>
      </c>
      <c r="G57" s="33">
        <f t="shared" si="7"/>
        <v>8.0000000000000016E-2</v>
      </c>
      <c r="H57" s="33">
        <f t="shared" si="8"/>
        <v>6.9999999999999993E-2</v>
      </c>
      <c r="I57" s="32">
        <f t="shared" si="9"/>
        <v>0.19750000000000001</v>
      </c>
    </row>
    <row r="58" spans="1:9" x14ac:dyDescent="0.25">
      <c r="A58" s="32">
        <f t="shared" si="5"/>
        <v>57</v>
      </c>
      <c r="B58" s="32">
        <f t="shared" si="6"/>
        <v>34.5</v>
      </c>
      <c r="C58" s="32" t="s">
        <v>103</v>
      </c>
      <c r="D58" s="32">
        <v>1</v>
      </c>
      <c r="E58" s="32">
        <v>1</v>
      </c>
      <c r="F58" s="32">
        <v>78</v>
      </c>
      <c r="G58" s="33">
        <f t="shared" si="7"/>
        <v>8.0000000000000016E-2</v>
      </c>
      <c r="H58" s="33">
        <f t="shared" si="8"/>
        <v>6.9999999999999993E-2</v>
      </c>
      <c r="I58" s="32">
        <f t="shared" si="9"/>
        <v>0.19500000000000001</v>
      </c>
    </row>
    <row r="59" spans="1:9" x14ac:dyDescent="0.25">
      <c r="A59" s="32">
        <f t="shared" si="5"/>
        <v>58</v>
      </c>
      <c r="B59" s="32">
        <f t="shared" si="6"/>
        <v>34.299999999999997</v>
      </c>
      <c r="C59" s="32" t="s">
        <v>95</v>
      </c>
      <c r="D59" s="32">
        <v>1</v>
      </c>
      <c r="E59" s="32">
        <v>2</v>
      </c>
      <c r="F59" s="32">
        <v>49</v>
      </c>
      <c r="G59" s="33">
        <f t="shared" si="7"/>
        <v>8.0000000000000016E-2</v>
      </c>
      <c r="H59" s="33">
        <f t="shared" si="8"/>
        <v>0.13999999999999999</v>
      </c>
      <c r="I59" s="32">
        <f t="shared" si="9"/>
        <v>0.1225</v>
      </c>
    </row>
    <row r="60" spans="1:9" x14ac:dyDescent="0.25">
      <c r="A60" s="32">
        <f t="shared" si="5"/>
        <v>59</v>
      </c>
      <c r="B60" s="32">
        <f t="shared" si="6"/>
        <v>33.799999999999997</v>
      </c>
      <c r="C60" s="32" t="s">
        <v>102</v>
      </c>
      <c r="D60" s="32">
        <v>1</v>
      </c>
      <c r="E60" s="32">
        <v>1</v>
      </c>
      <c r="F60" s="32">
        <v>75</v>
      </c>
      <c r="G60" s="33">
        <f t="shared" si="7"/>
        <v>8.0000000000000016E-2</v>
      </c>
      <c r="H60" s="33">
        <f t="shared" si="8"/>
        <v>6.9999999999999993E-2</v>
      </c>
      <c r="I60" s="32">
        <f t="shared" si="9"/>
        <v>0.1875</v>
      </c>
    </row>
    <row r="61" spans="1:9" x14ac:dyDescent="0.25">
      <c r="A61" s="32">
        <f t="shared" si="5"/>
        <v>59</v>
      </c>
      <c r="B61" s="32">
        <f t="shared" si="6"/>
        <v>33.799999999999997</v>
      </c>
      <c r="C61" s="32" t="s">
        <v>88</v>
      </c>
      <c r="D61" s="32">
        <v>1</v>
      </c>
      <c r="E61" s="32">
        <v>2</v>
      </c>
      <c r="F61" s="32">
        <v>47</v>
      </c>
      <c r="G61" s="33">
        <f t="shared" si="7"/>
        <v>8.0000000000000016E-2</v>
      </c>
      <c r="H61" s="33">
        <f t="shared" si="8"/>
        <v>0.13999999999999999</v>
      </c>
      <c r="I61" s="32">
        <f t="shared" si="9"/>
        <v>0.11749999999999999</v>
      </c>
    </row>
    <row r="62" spans="1:9" x14ac:dyDescent="0.25">
      <c r="A62" s="32">
        <f t="shared" si="5"/>
        <v>61</v>
      </c>
      <c r="B62" s="32">
        <f t="shared" si="6"/>
        <v>33</v>
      </c>
      <c r="C62" s="32" t="s">
        <v>97</v>
      </c>
      <c r="D62" s="32">
        <v>1</v>
      </c>
      <c r="E62" s="32">
        <v>2</v>
      </c>
      <c r="F62" s="32">
        <v>44</v>
      </c>
      <c r="G62" s="33">
        <f t="shared" si="7"/>
        <v>8.0000000000000016E-2</v>
      </c>
      <c r="H62" s="33">
        <f t="shared" si="8"/>
        <v>0.13999999999999999</v>
      </c>
      <c r="I62" s="32">
        <f t="shared" si="9"/>
        <v>0.11</v>
      </c>
    </row>
    <row r="63" spans="1:9" x14ac:dyDescent="0.25">
      <c r="A63" s="32">
        <f t="shared" si="5"/>
        <v>62</v>
      </c>
      <c r="B63" s="32">
        <f t="shared" si="6"/>
        <v>31.3</v>
      </c>
      <c r="C63" s="32" t="s">
        <v>67</v>
      </c>
      <c r="D63" s="32">
        <v>1</v>
      </c>
      <c r="E63" s="32">
        <v>2</v>
      </c>
      <c r="F63" s="32">
        <v>37</v>
      </c>
      <c r="G63" s="33">
        <f t="shared" si="7"/>
        <v>8.0000000000000016E-2</v>
      </c>
      <c r="H63" s="33">
        <f t="shared" si="8"/>
        <v>0.13999999999999999</v>
      </c>
      <c r="I63" s="32">
        <f t="shared" si="9"/>
        <v>9.2499999999999999E-2</v>
      </c>
    </row>
    <row r="64" spans="1:9" x14ac:dyDescent="0.25">
      <c r="A64" s="32">
        <f t="shared" si="5"/>
        <v>63</v>
      </c>
      <c r="B64" s="32">
        <f t="shared" si="6"/>
        <v>27.5</v>
      </c>
      <c r="C64" s="32" t="s">
        <v>93</v>
      </c>
      <c r="D64" s="32">
        <v>1</v>
      </c>
      <c r="E64" s="32">
        <v>1</v>
      </c>
      <c r="F64" s="32">
        <v>50</v>
      </c>
      <c r="G64" s="33">
        <f t="shared" si="7"/>
        <v>8.0000000000000016E-2</v>
      </c>
      <c r="H64" s="33">
        <f t="shared" si="8"/>
        <v>6.9999999999999993E-2</v>
      </c>
      <c r="I64" s="32">
        <f t="shared" si="9"/>
        <v>0.125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A3248-46E7-4419-9C02-23BDAD87701F}">
  <dimension ref="A1:I31"/>
  <sheetViews>
    <sheetView workbookViewId="0">
      <selection activeCell="H32" sqref="H32"/>
    </sheetView>
  </sheetViews>
  <sheetFormatPr defaultRowHeight="15" x14ac:dyDescent="0.25"/>
  <cols>
    <col min="1" max="1" width="10.85546875" bestFit="1" customWidth="1"/>
    <col min="2" max="2" width="13.28515625" bestFit="1" customWidth="1"/>
    <col min="3" max="3" width="17.42578125" bestFit="1" customWidth="1"/>
    <col min="4" max="4" width="17.5703125" bestFit="1" customWidth="1"/>
    <col min="5" max="5" width="13.7109375" bestFit="1" customWidth="1"/>
    <col min="6" max="6" width="14.85546875" bestFit="1" customWidth="1"/>
    <col min="7" max="7" width="17.5703125" bestFit="1" customWidth="1"/>
    <col min="8" max="8" width="13.7109375" bestFit="1" customWidth="1"/>
    <col min="9" max="9" width="11.42578125" bestFit="1" customWidth="1"/>
  </cols>
  <sheetData>
    <row r="1" spans="1:9" ht="51.75" x14ac:dyDescent="0.25">
      <c r="A1" s="31" t="s">
        <v>202</v>
      </c>
      <c r="B1" s="31" t="s">
        <v>153</v>
      </c>
      <c r="C1" s="31" t="s">
        <v>3</v>
      </c>
      <c r="D1" s="31" t="s">
        <v>5</v>
      </c>
      <c r="E1" s="31" t="s">
        <v>204</v>
      </c>
      <c r="F1" s="31" t="s">
        <v>203</v>
      </c>
      <c r="G1" s="31" t="s">
        <v>150</v>
      </c>
      <c r="H1" s="31" t="s">
        <v>151</v>
      </c>
      <c r="I1" s="31" t="s">
        <v>205</v>
      </c>
    </row>
    <row r="2" spans="1:9" x14ac:dyDescent="0.25">
      <c r="A2" s="35">
        <f t="shared" ref="A2:A27" si="0">RANK(B2,B:B)</f>
        <v>1</v>
      </c>
      <c r="B2" s="36">
        <f t="shared" ref="B2:B27" si="1">ROUND((SUM(G2,H2,I2)*100),1)</f>
        <v>91.8</v>
      </c>
      <c r="C2" s="37" t="s">
        <v>45</v>
      </c>
      <c r="D2" s="38">
        <v>5</v>
      </c>
      <c r="E2" s="38">
        <v>5</v>
      </c>
      <c r="F2" s="38">
        <v>67</v>
      </c>
      <c r="G2" s="39">
        <f t="shared" ref="G2:G27" si="2">(D2/5)*0.4</f>
        <v>0.4</v>
      </c>
      <c r="H2" s="39">
        <f t="shared" ref="H2:H27" si="3">(E2/5)*0.35</f>
        <v>0.35</v>
      </c>
      <c r="I2" s="36">
        <f t="shared" ref="I2:I27" si="4">(F2/100)*0.25</f>
        <v>0.16750000000000001</v>
      </c>
    </row>
    <row r="3" spans="1:9" x14ac:dyDescent="0.25">
      <c r="A3" s="35">
        <f t="shared" si="0"/>
        <v>2</v>
      </c>
      <c r="B3" s="36">
        <f t="shared" si="1"/>
        <v>81.8</v>
      </c>
      <c r="C3" s="37" t="s">
        <v>22</v>
      </c>
      <c r="D3" s="38">
        <v>5</v>
      </c>
      <c r="E3" s="38">
        <v>3</v>
      </c>
      <c r="F3" s="38">
        <v>83</v>
      </c>
      <c r="G3" s="39">
        <f t="shared" si="2"/>
        <v>0.4</v>
      </c>
      <c r="H3" s="39">
        <f t="shared" si="3"/>
        <v>0.21</v>
      </c>
      <c r="I3" s="36">
        <f t="shared" si="4"/>
        <v>0.20749999999999999</v>
      </c>
    </row>
    <row r="4" spans="1:9" x14ac:dyDescent="0.25">
      <c r="A4" s="35">
        <f t="shared" si="0"/>
        <v>3</v>
      </c>
      <c r="B4" s="36">
        <f t="shared" si="1"/>
        <v>79.3</v>
      </c>
      <c r="C4" s="37" t="s">
        <v>37</v>
      </c>
      <c r="D4" s="38">
        <v>5</v>
      </c>
      <c r="E4" s="38">
        <v>3</v>
      </c>
      <c r="F4" s="38">
        <v>73</v>
      </c>
      <c r="G4" s="39">
        <f t="shared" si="2"/>
        <v>0.4</v>
      </c>
      <c r="H4" s="39">
        <f t="shared" si="3"/>
        <v>0.21</v>
      </c>
      <c r="I4" s="36">
        <f t="shared" si="4"/>
        <v>0.1825</v>
      </c>
    </row>
    <row r="5" spans="1:9" x14ac:dyDescent="0.25">
      <c r="A5" s="35">
        <f t="shared" si="0"/>
        <v>4</v>
      </c>
      <c r="B5" s="36">
        <f t="shared" si="1"/>
        <v>66.3</v>
      </c>
      <c r="C5" s="37" t="s">
        <v>17</v>
      </c>
      <c r="D5" s="38">
        <v>4</v>
      </c>
      <c r="E5" s="38">
        <v>2</v>
      </c>
      <c r="F5" s="38">
        <v>81</v>
      </c>
      <c r="G5" s="39">
        <f t="shared" si="2"/>
        <v>0.32000000000000006</v>
      </c>
      <c r="H5" s="39">
        <f t="shared" si="3"/>
        <v>0.13999999999999999</v>
      </c>
      <c r="I5" s="36">
        <f t="shared" si="4"/>
        <v>0.20250000000000001</v>
      </c>
    </row>
    <row r="6" spans="1:9" x14ac:dyDescent="0.25">
      <c r="A6" s="35">
        <f t="shared" si="0"/>
        <v>5</v>
      </c>
      <c r="B6" s="36">
        <f t="shared" si="1"/>
        <v>61.5</v>
      </c>
      <c r="C6" s="37" t="s">
        <v>7</v>
      </c>
      <c r="D6" s="38">
        <v>4</v>
      </c>
      <c r="E6" s="38">
        <v>1</v>
      </c>
      <c r="F6" s="38">
        <v>90</v>
      </c>
      <c r="G6" s="39">
        <f t="shared" si="2"/>
        <v>0.32000000000000006</v>
      </c>
      <c r="H6" s="39">
        <f t="shared" si="3"/>
        <v>6.9999999999999993E-2</v>
      </c>
      <c r="I6" s="36">
        <f t="shared" si="4"/>
        <v>0.22500000000000001</v>
      </c>
    </row>
    <row r="7" spans="1:9" x14ac:dyDescent="0.25">
      <c r="A7" s="35">
        <f t="shared" si="0"/>
        <v>6</v>
      </c>
      <c r="B7" s="36">
        <f t="shared" si="1"/>
        <v>57.5</v>
      </c>
      <c r="C7" s="37" t="s">
        <v>27</v>
      </c>
      <c r="D7" s="38">
        <v>3</v>
      </c>
      <c r="E7" s="38">
        <v>2</v>
      </c>
      <c r="F7" s="38">
        <v>78</v>
      </c>
      <c r="G7" s="39">
        <f t="shared" si="2"/>
        <v>0.24</v>
      </c>
      <c r="H7" s="39">
        <f t="shared" si="3"/>
        <v>0.13999999999999999</v>
      </c>
      <c r="I7" s="36">
        <f t="shared" si="4"/>
        <v>0.19500000000000001</v>
      </c>
    </row>
    <row r="8" spans="1:9" x14ac:dyDescent="0.25">
      <c r="A8" s="35">
        <f t="shared" si="0"/>
        <v>7</v>
      </c>
      <c r="B8" s="36">
        <f t="shared" si="1"/>
        <v>54.3</v>
      </c>
      <c r="C8" s="37" t="s">
        <v>21</v>
      </c>
      <c r="D8" s="38">
        <v>3</v>
      </c>
      <c r="E8" s="38">
        <v>1</v>
      </c>
      <c r="F8" s="38">
        <v>93</v>
      </c>
      <c r="G8" s="39">
        <f t="shared" si="2"/>
        <v>0.24</v>
      </c>
      <c r="H8" s="39">
        <f t="shared" si="3"/>
        <v>6.9999999999999993E-2</v>
      </c>
      <c r="I8" s="36">
        <f t="shared" si="4"/>
        <v>0.23250000000000001</v>
      </c>
    </row>
    <row r="9" spans="1:9" x14ac:dyDescent="0.25">
      <c r="A9" s="35">
        <f t="shared" si="0"/>
        <v>8</v>
      </c>
      <c r="B9" s="36">
        <f t="shared" si="1"/>
        <v>48</v>
      </c>
      <c r="C9" s="37" t="s">
        <v>18</v>
      </c>
      <c r="D9" s="38">
        <v>2</v>
      </c>
      <c r="E9" s="38">
        <v>2</v>
      </c>
      <c r="F9" s="38">
        <v>72</v>
      </c>
      <c r="G9" s="39">
        <f t="shared" si="2"/>
        <v>0.16000000000000003</v>
      </c>
      <c r="H9" s="39">
        <f t="shared" si="3"/>
        <v>0.13999999999999999</v>
      </c>
      <c r="I9" s="36">
        <f t="shared" si="4"/>
        <v>0.18</v>
      </c>
    </row>
    <row r="10" spans="1:9" x14ac:dyDescent="0.25">
      <c r="A10" s="35">
        <f t="shared" si="0"/>
        <v>9</v>
      </c>
      <c r="B10" s="36">
        <f t="shared" si="1"/>
        <v>46.3</v>
      </c>
      <c r="C10" s="37" t="s">
        <v>35</v>
      </c>
      <c r="D10" s="38">
        <v>2</v>
      </c>
      <c r="E10" s="38">
        <v>2</v>
      </c>
      <c r="F10" s="38">
        <v>65</v>
      </c>
      <c r="G10" s="39">
        <f t="shared" si="2"/>
        <v>0.16000000000000003</v>
      </c>
      <c r="H10" s="39">
        <f t="shared" si="3"/>
        <v>0.13999999999999999</v>
      </c>
      <c r="I10" s="36">
        <f t="shared" si="4"/>
        <v>0.16250000000000001</v>
      </c>
    </row>
    <row r="11" spans="1:9" x14ac:dyDescent="0.25">
      <c r="A11" s="35">
        <f t="shared" si="0"/>
        <v>10</v>
      </c>
      <c r="B11" s="36">
        <f t="shared" si="1"/>
        <v>45.3</v>
      </c>
      <c r="C11" s="37" t="s">
        <v>38</v>
      </c>
      <c r="D11" s="38">
        <v>2</v>
      </c>
      <c r="E11" s="38">
        <v>1</v>
      </c>
      <c r="F11" s="38">
        <v>89</v>
      </c>
      <c r="G11" s="39">
        <f t="shared" si="2"/>
        <v>0.16000000000000003</v>
      </c>
      <c r="H11" s="39">
        <f t="shared" si="3"/>
        <v>6.9999999999999993E-2</v>
      </c>
      <c r="I11" s="36">
        <f t="shared" si="4"/>
        <v>0.2225</v>
      </c>
    </row>
    <row r="12" spans="1:9" x14ac:dyDescent="0.25">
      <c r="A12" s="35">
        <f t="shared" si="0"/>
        <v>11</v>
      </c>
      <c r="B12" s="36">
        <f t="shared" si="1"/>
        <v>43.3</v>
      </c>
      <c r="C12" s="37" t="s">
        <v>8</v>
      </c>
      <c r="D12" s="38">
        <v>2</v>
      </c>
      <c r="E12" s="38">
        <v>1</v>
      </c>
      <c r="F12" s="39">
        <v>81</v>
      </c>
      <c r="G12" s="39">
        <f t="shared" si="2"/>
        <v>0.16000000000000003</v>
      </c>
      <c r="H12" s="39">
        <f t="shared" si="3"/>
        <v>6.9999999999999993E-2</v>
      </c>
      <c r="I12" s="36">
        <f t="shared" si="4"/>
        <v>0.20250000000000001</v>
      </c>
    </row>
    <row r="13" spans="1:9" x14ac:dyDescent="0.25">
      <c r="A13" s="35">
        <f t="shared" si="0"/>
        <v>12</v>
      </c>
      <c r="B13" s="36">
        <f t="shared" si="1"/>
        <v>41.8</v>
      </c>
      <c r="C13" s="37" t="s">
        <v>11</v>
      </c>
      <c r="D13" s="38">
        <v>1</v>
      </c>
      <c r="E13" s="38">
        <v>2</v>
      </c>
      <c r="F13" s="38">
        <v>79</v>
      </c>
      <c r="G13" s="39">
        <f t="shared" si="2"/>
        <v>8.0000000000000016E-2</v>
      </c>
      <c r="H13" s="39">
        <f t="shared" si="3"/>
        <v>0.13999999999999999</v>
      </c>
      <c r="I13" s="36">
        <f t="shared" si="4"/>
        <v>0.19750000000000001</v>
      </c>
    </row>
    <row r="14" spans="1:9" x14ac:dyDescent="0.25">
      <c r="A14" s="35">
        <f t="shared" si="0"/>
        <v>13</v>
      </c>
      <c r="B14" s="36">
        <f t="shared" si="1"/>
        <v>39.5</v>
      </c>
      <c r="C14" s="37" t="s">
        <v>31</v>
      </c>
      <c r="D14" s="38">
        <v>2</v>
      </c>
      <c r="E14" s="38">
        <v>1</v>
      </c>
      <c r="F14" s="38">
        <v>66</v>
      </c>
      <c r="G14" s="39">
        <f t="shared" si="2"/>
        <v>0.16000000000000003</v>
      </c>
      <c r="H14" s="39">
        <f t="shared" si="3"/>
        <v>6.9999999999999993E-2</v>
      </c>
      <c r="I14" s="36">
        <f t="shared" si="4"/>
        <v>0.16500000000000001</v>
      </c>
    </row>
    <row r="15" spans="1:9" x14ac:dyDescent="0.25">
      <c r="A15" s="35">
        <f t="shared" si="0"/>
        <v>14</v>
      </c>
      <c r="B15" s="36">
        <f t="shared" si="1"/>
        <v>39</v>
      </c>
      <c r="C15" s="37" t="s">
        <v>16</v>
      </c>
      <c r="D15" s="38">
        <v>1</v>
      </c>
      <c r="E15" s="38">
        <v>2</v>
      </c>
      <c r="F15" s="38">
        <v>68</v>
      </c>
      <c r="G15" s="39">
        <f t="shared" si="2"/>
        <v>8.0000000000000016E-2</v>
      </c>
      <c r="H15" s="39">
        <f t="shared" si="3"/>
        <v>0.13999999999999999</v>
      </c>
      <c r="I15" s="36">
        <f t="shared" si="4"/>
        <v>0.17</v>
      </c>
    </row>
    <row r="16" spans="1:9" x14ac:dyDescent="0.25">
      <c r="A16" s="35">
        <f t="shared" si="0"/>
        <v>15</v>
      </c>
      <c r="B16" s="36">
        <f t="shared" si="1"/>
        <v>38</v>
      </c>
      <c r="C16" s="37" t="s">
        <v>215</v>
      </c>
      <c r="D16" s="38">
        <v>1</v>
      </c>
      <c r="E16" s="38">
        <v>1</v>
      </c>
      <c r="F16" s="38">
        <v>92</v>
      </c>
      <c r="G16" s="39">
        <f t="shared" si="2"/>
        <v>8.0000000000000016E-2</v>
      </c>
      <c r="H16" s="39">
        <f t="shared" si="3"/>
        <v>6.9999999999999993E-2</v>
      </c>
      <c r="I16" s="36">
        <f t="shared" si="4"/>
        <v>0.23</v>
      </c>
    </row>
    <row r="17" spans="1:9" x14ac:dyDescent="0.25">
      <c r="A17" s="35">
        <f t="shared" si="0"/>
        <v>16</v>
      </c>
      <c r="B17" s="36">
        <f t="shared" si="1"/>
        <v>37.299999999999997</v>
      </c>
      <c r="C17" s="37" t="s">
        <v>10</v>
      </c>
      <c r="D17" s="38">
        <v>1</v>
      </c>
      <c r="E17" s="38">
        <v>1</v>
      </c>
      <c r="F17" s="38">
        <v>89</v>
      </c>
      <c r="G17" s="39">
        <f t="shared" si="2"/>
        <v>8.0000000000000016E-2</v>
      </c>
      <c r="H17" s="39">
        <f t="shared" si="3"/>
        <v>6.9999999999999993E-2</v>
      </c>
      <c r="I17" s="36">
        <f t="shared" si="4"/>
        <v>0.2225</v>
      </c>
    </row>
    <row r="18" spans="1:9" x14ac:dyDescent="0.25">
      <c r="A18" s="35">
        <f t="shared" si="0"/>
        <v>17</v>
      </c>
      <c r="B18" s="36">
        <f t="shared" si="1"/>
        <v>36.5</v>
      </c>
      <c r="C18" s="37" t="s">
        <v>15</v>
      </c>
      <c r="D18" s="38">
        <v>1</v>
      </c>
      <c r="E18" s="38">
        <v>1</v>
      </c>
      <c r="F18" s="38">
        <v>86</v>
      </c>
      <c r="G18" s="39">
        <f t="shared" si="2"/>
        <v>8.0000000000000016E-2</v>
      </c>
      <c r="H18" s="39">
        <f t="shared" si="3"/>
        <v>6.9999999999999993E-2</v>
      </c>
      <c r="I18" s="36">
        <f t="shared" si="4"/>
        <v>0.215</v>
      </c>
    </row>
    <row r="19" spans="1:9" x14ac:dyDescent="0.25">
      <c r="A19" s="35">
        <f t="shared" si="0"/>
        <v>18</v>
      </c>
      <c r="B19" s="36">
        <f t="shared" si="1"/>
        <v>35.5</v>
      </c>
      <c r="C19" s="37" t="s">
        <v>14</v>
      </c>
      <c r="D19" s="38">
        <v>1</v>
      </c>
      <c r="E19" s="38">
        <v>1</v>
      </c>
      <c r="F19" s="38">
        <v>82</v>
      </c>
      <c r="G19" s="39">
        <f t="shared" si="2"/>
        <v>8.0000000000000016E-2</v>
      </c>
      <c r="H19" s="39">
        <f t="shared" si="3"/>
        <v>6.9999999999999993E-2</v>
      </c>
      <c r="I19" s="36">
        <f t="shared" si="4"/>
        <v>0.20499999999999999</v>
      </c>
    </row>
    <row r="20" spans="1:9" x14ac:dyDescent="0.25">
      <c r="A20" s="35">
        <f t="shared" si="0"/>
        <v>19</v>
      </c>
      <c r="B20" s="36">
        <f t="shared" si="1"/>
        <v>34.799999999999997</v>
      </c>
      <c r="C20" s="37" t="s">
        <v>34</v>
      </c>
      <c r="D20" s="38">
        <v>1</v>
      </c>
      <c r="E20" s="38">
        <v>1</v>
      </c>
      <c r="F20" s="38">
        <v>79</v>
      </c>
      <c r="G20" s="39">
        <f t="shared" si="2"/>
        <v>8.0000000000000016E-2</v>
      </c>
      <c r="H20" s="39">
        <f t="shared" si="3"/>
        <v>6.9999999999999993E-2</v>
      </c>
      <c r="I20" s="36">
        <f t="shared" si="4"/>
        <v>0.19750000000000001</v>
      </c>
    </row>
    <row r="21" spans="1:9" x14ac:dyDescent="0.25">
      <c r="A21" s="35">
        <f t="shared" si="0"/>
        <v>20</v>
      </c>
      <c r="B21" s="36">
        <f t="shared" si="1"/>
        <v>34.5</v>
      </c>
      <c r="C21" s="37" t="s">
        <v>30</v>
      </c>
      <c r="D21" s="38">
        <v>1</v>
      </c>
      <c r="E21" s="38">
        <v>1</v>
      </c>
      <c r="F21" s="40">
        <v>78</v>
      </c>
      <c r="G21" s="39">
        <f t="shared" si="2"/>
        <v>8.0000000000000016E-2</v>
      </c>
      <c r="H21" s="39">
        <f t="shared" si="3"/>
        <v>6.9999999999999993E-2</v>
      </c>
      <c r="I21" s="36">
        <f t="shared" si="4"/>
        <v>0.19500000000000001</v>
      </c>
    </row>
    <row r="22" spans="1:9" x14ac:dyDescent="0.25">
      <c r="A22" s="35">
        <f t="shared" si="0"/>
        <v>21</v>
      </c>
      <c r="B22" s="36">
        <f t="shared" si="1"/>
        <v>34.299999999999997</v>
      </c>
      <c r="C22" s="37" t="s">
        <v>24</v>
      </c>
      <c r="D22" s="38">
        <v>1</v>
      </c>
      <c r="E22" s="38">
        <v>2</v>
      </c>
      <c r="F22" s="38">
        <v>49</v>
      </c>
      <c r="G22" s="39">
        <f t="shared" si="2"/>
        <v>8.0000000000000016E-2</v>
      </c>
      <c r="H22" s="39">
        <f t="shared" si="3"/>
        <v>0.13999999999999999</v>
      </c>
      <c r="I22" s="36">
        <f t="shared" si="4"/>
        <v>0.1225</v>
      </c>
    </row>
    <row r="23" spans="1:9" x14ac:dyDescent="0.25">
      <c r="A23" s="35">
        <f t="shared" si="0"/>
        <v>22</v>
      </c>
      <c r="B23" s="36">
        <f t="shared" si="1"/>
        <v>33.799999999999997</v>
      </c>
      <c r="C23" s="37" t="s">
        <v>29</v>
      </c>
      <c r="D23" s="38">
        <v>1</v>
      </c>
      <c r="E23" s="38">
        <v>1</v>
      </c>
      <c r="F23" s="38">
        <v>75</v>
      </c>
      <c r="G23" s="39">
        <f t="shared" si="2"/>
        <v>8.0000000000000016E-2</v>
      </c>
      <c r="H23" s="39">
        <f t="shared" si="3"/>
        <v>6.9999999999999993E-2</v>
      </c>
      <c r="I23" s="36">
        <f t="shared" si="4"/>
        <v>0.1875</v>
      </c>
    </row>
    <row r="24" spans="1:9" x14ac:dyDescent="0.25">
      <c r="A24" s="35">
        <f t="shared" si="0"/>
        <v>22</v>
      </c>
      <c r="B24" s="36">
        <f t="shared" si="1"/>
        <v>33.799999999999997</v>
      </c>
      <c r="C24" s="37" t="s">
        <v>19</v>
      </c>
      <c r="D24" s="38">
        <v>1</v>
      </c>
      <c r="E24" s="38">
        <v>2</v>
      </c>
      <c r="F24" s="38">
        <v>47</v>
      </c>
      <c r="G24" s="39">
        <f t="shared" si="2"/>
        <v>8.0000000000000016E-2</v>
      </c>
      <c r="H24" s="39">
        <f t="shared" si="3"/>
        <v>0.13999999999999999</v>
      </c>
      <c r="I24" s="36">
        <f t="shared" si="4"/>
        <v>0.11749999999999999</v>
      </c>
    </row>
    <row r="25" spans="1:9" x14ac:dyDescent="0.25">
      <c r="A25" s="35">
        <f t="shared" si="0"/>
        <v>24</v>
      </c>
      <c r="B25" s="36">
        <f t="shared" si="1"/>
        <v>33</v>
      </c>
      <c r="C25" s="37" t="s">
        <v>26</v>
      </c>
      <c r="D25" s="38">
        <v>1</v>
      </c>
      <c r="E25" s="38">
        <v>2</v>
      </c>
      <c r="F25" s="38">
        <v>44</v>
      </c>
      <c r="G25" s="39">
        <f t="shared" si="2"/>
        <v>8.0000000000000016E-2</v>
      </c>
      <c r="H25" s="39">
        <f t="shared" si="3"/>
        <v>0.13999999999999999</v>
      </c>
      <c r="I25" s="36">
        <f t="shared" si="4"/>
        <v>0.11</v>
      </c>
    </row>
    <row r="26" spans="1:9" x14ac:dyDescent="0.25">
      <c r="A26" s="35">
        <f t="shared" si="0"/>
        <v>25</v>
      </c>
      <c r="B26" s="36">
        <f t="shared" si="1"/>
        <v>31.3</v>
      </c>
      <c r="C26" s="37" t="s">
        <v>13</v>
      </c>
      <c r="D26" s="38">
        <v>1</v>
      </c>
      <c r="E26" s="38">
        <v>2</v>
      </c>
      <c r="F26" s="38">
        <v>37</v>
      </c>
      <c r="G26" s="39">
        <f t="shared" si="2"/>
        <v>8.0000000000000016E-2</v>
      </c>
      <c r="H26" s="39">
        <f t="shared" si="3"/>
        <v>0.13999999999999999</v>
      </c>
      <c r="I26" s="36">
        <f t="shared" si="4"/>
        <v>9.2499999999999999E-2</v>
      </c>
    </row>
    <row r="27" spans="1:9" x14ac:dyDescent="0.25">
      <c r="A27" s="41">
        <f t="shared" si="0"/>
        <v>26</v>
      </c>
      <c r="B27" s="42">
        <f t="shared" si="1"/>
        <v>27.5</v>
      </c>
      <c r="C27" s="43" t="s">
        <v>23</v>
      </c>
      <c r="D27" s="44">
        <v>1</v>
      </c>
      <c r="E27" s="44">
        <v>1</v>
      </c>
      <c r="F27" s="44">
        <v>50</v>
      </c>
      <c r="G27" s="45">
        <f t="shared" si="2"/>
        <v>8.0000000000000016E-2</v>
      </c>
      <c r="H27" s="45">
        <f t="shared" si="3"/>
        <v>6.9999999999999993E-2</v>
      </c>
      <c r="I27" s="42">
        <f t="shared" si="4"/>
        <v>0.125</v>
      </c>
    </row>
    <row r="30" spans="1:9" x14ac:dyDescent="0.25">
      <c r="A30" s="2"/>
      <c r="B30" s="2"/>
      <c r="G30" s="4"/>
      <c r="H30" s="4"/>
      <c r="I30" s="2"/>
    </row>
    <row r="31" spans="1:9" x14ac:dyDescent="0.25">
      <c r="A31" s="2"/>
      <c r="B31" s="2"/>
      <c r="G31" s="4"/>
      <c r="H31" s="4"/>
      <c r="I31" s="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E22AD-5E2C-4828-82A2-D914DF4B22AB}">
  <dimension ref="A1:E49"/>
  <sheetViews>
    <sheetView tabSelected="1" workbookViewId="0">
      <selection activeCell="D12" sqref="D12"/>
    </sheetView>
  </sheetViews>
  <sheetFormatPr defaultColWidth="26.42578125" defaultRowHeight="15" x14ac:dyDescent="0.25"/>
  <cols>
    <col min="1" max="1" width="16.42578125" bestFit="1" customWidth="1"/>
    <col min="2" max="2" width="35" bestFit="1" customWidth="1"/>
    <col min="3" max="3" width="27.28515625" bestFit="1" customWidth="1"/>
    <col min="4" max="4" width="19" bestFit="1" customWidth="1"/>
    <col min="5" max="5" width="9.7109375" bestFit="1" customWidth="1"/>
  </cols>
  <sheetData>
    <row r="1" spans="1:5" ht="31.5" x14ac:dyDescent="0.25">
      <c r="A1" s="30" t="s">
        <v>208</v>
      </c>
      <c r="B1" s="30" t="s">
        <v>218</v>
      </c>
      <c r="C1" s="30" t="s">
        <v>155</v>
      </c>
      <c r="D1" s="30" t="s">
        <v>219</v>
      </c>
      <c r="E1" s="30" t="s">
        <v>156</v>
      </c>
    </row>
    <row r="2" spans="1:5" x14ac:dyDescent="0.25">
      <c r="A2" s="61" t="s">
        <v>91</v>
      </c>
      <c r="B2" s="60" t="s">
        <v>220</v>
      </c>
      <c r="C2" s="60" t="s">
        <v>172</v>
      </c>
      <c r="D2" s="63">
        <v>0.35284090000000001</v>
      </c>
      <c r="E2" s="64">
        <v>2667.56</v>
      </c>
    </row>
    <row r="3" spans="1:5" x14ac:dyDescent="0.25">
      <c r="A3" s="61" t="s">
        <v>137</v>
      </c>
      <c r="B3" s="60" t="s">
        <v>220</v>
      </c>
      <c r="C3" s="60" t="s">
        <v>174</v>
      </c>
      <c r="D3" s="63">
        <v>0.15492420000000001</v>
      </c>
      <c r="E3" s="64">
        <v>813.11</v>
      </c>
    </row>
    <row r="4" spans="1:5" x14ac:dyDescent="0.25">
      <c r="A4" s="61" t="s">
        <v>136</v>
      </c>
      <c r="B4" s="60" t="s">
        <v>220</v>
      </c>
      <c r="C4" s="60" t="s">
        <v>172</v>
      </c>
      <c r="D4" s="63">
        <v>0.25</v>
      </c>
      <c r="E4" s="64">
        <v>1804.15</v>
      </c>
    </row>
    <row r="5" spans="1:5" x14ac:dyDescent="0.25">
      <c r="A5" s="61" t="s">
        <v>133</v>
      </c>
      <c r="B5" s="60" t="s">
        <v>220</v>
      </c>
      <c r="C5" s="60" t="s">
        <v>174</v>
      </c>
      <c r="D5" s="63">
        <v>0.24962119999999999</v>
      </c>
      <c r="E5" s="64">
        <v>1310.1199999999999</v>
      </c>
    </row>
    <row r="6" spans="1:5" x14ac:dyDescent="0.25">
      <c r="A6" s="61" t="s">
        <v>133</v>
      </c>
      <c r="B6" s="60" t="s">
        <v>221</v>
      </c>
      <c r="C6" s="60" t="s">
        <v>222</v>
      </c>
      <c r="D6" s="63">
        <v>0.24962119999999999</v>
      </c>
      <c r="E6" s="64">
        <v>3209.79</v>
      </c>
    </row>
    <row r="7" spans="1:5" x14ac:dyDescent="0.25">
      <c r="A7" s="61" t="s">
        <v>132</v>
      </c>
      <c r="B7" s="60" t="s">
        <v>220</v>
      </c>
      <c r="C7" s="60" t="s">
        <v>174</v>
      </c>
      <c r="D7" s="63">
        <v>0.25</v>
      </c>
      <c r="E7" s="64">
        <v>1437.07</v>
      </c>
    </row>
    <row r="8" spans="1:5" x14ac:dyDescent="0.25">
      <c r="A8" s="61" t="s">
        <v>132</v>
      </c>
      <c r="B8" s="60" t="s">
        <v>221</v>
      </c>
      <c r="C8" s="60" t="s">
        <v>222</v>
      </c>
      <c r="D8" s="63">
        <v>0.25</v>
      </c>
      <c r="E8" s="64">
        <v>3520.82</v>
      </c>
    </row>
    <row r="9" spans="1:5" x14ac:dyDescent="0.25">
      <c r="A9" s="61" t="s">
        <v>129</v>
      </c>
      <c r="B9" s="60" t="s">
        <v>167</v>
      </c>
      <c r="C9" s="60" t="s">
        <v>223</v>
      </c>
      <c r="D9" s="63">
        <v>0.25056820000000002</v>
      </c>
      <c r="E9" s="64">
        <v>0</v>
      </c>
    </row>
    <row r="10" spans="1:5" x14ac:dyDescent="0.25">
      <c r="A10" s="61" t="s">
        <v>125</v>
      </c>
      <c r="B10" s="60" t="s">
        <v>167</v>
      </c>
      <c r="C10" s="60" t="s">
        <v>223</v>
      </c>
      <c r="D10" s="63">
        <v>0.25018940000000001</v>
      </c>
      <c r="E10" s="64">
        <v>0</v>
      </c>
    </row>
    <row r="11" spans="1:5" x14ac:dyDescent="0.25">
      <c r="A11" s="61" t="s">
        <v>124</v>
      </c>
      <c r="B11" s="60" t="s">
        <v>167</v>
      </c>
      <c r="C11" s="60" t="s">
        <v>223</v>
      </c>
      <c r="D11" s="63">
        <v>0.25</v>
      </c>
      <c r="E11" s="64">
        <v>0</v>
      </c>
    </row>
    <row r="12" spans="1:5" x14ac:dyDescent="0.25">
      <c r="A12" s="61" t="s">
        <v>122</v>
      </c>
      <c r="B12" s="60" t="s">
        <v>220</v>
      </c>
      <c r="C12" s="60" t="s">
        <v>174</v>
      </c>
      <c r="D12" s="63">
        <v>0.29299239999999999</v>
      </c>
      <c r="E12" s="64">
        <v>1684.2</v>
      </c>
    </row>
    <row r="13" spans="1:5" x14ac:dyDescent="0.25">
      <c r="A13" s="61" t="s">
        <v>122</v>
      </c>
      <c r="B13" s="60" t="s">
        <v>221</v>
      </c>
      <c r="C13" s="60" t="s">
        <v>222</v>
      </c>
      <c r="D13" s="63">
        <v>0.29299239999999999</v>
      </c>
      <c r="E13" s="64">
        <v>4126.3</v>
      </c>
    </row>
    <row r="14" spans="1:5" x14ac:dyDescent="0.25">
      <c r="A14" s="61" t="s">
        <v>141</v>
      </c>
      <c r="B14" s="60" t="s">
        <v>167</v>
      </c>
      <c r="C14" s="60" t="s">
        <v>223</v>
      </c>
      <c r="D14" s="63">
        <v>0.25</v>
      </c>
      <c r="E14" s="64">
        <v>0</v>
      </c>
    </row>
    <row r="15" spans="1:5" x14ac:dyDescent="0.25">
      <c r="A15" s="61" t="s">
        <v>140</v>
      </c>
      <c r="B15" s="60" t="s">
        <v>167</v>
      </c>
      <c r="C15" s="60" t="s">
        <v>223</v>
      </c>
      <c r="D15" s="63">
        <v>0.25037880000000001</v>
      </c>
      <c r="E15" s="64">
        <v>0</v>
      </c>
    </row>
    <row r="16" spans="1:5" x14ac:dyDescent="0.25">
      <c r="A16" s="61" t="s">
        <v>109</v>
      </c>
      <c r="B16" s="60" t="s">
        <v>167</v>
      </c>
      <c r="C16" s="60" t="s">
        <v>223</v>
      </c>
      <c r="D16" s="63">
        <v>0.25</v>
      </c>
      <c r="E16" s="64">
        <v>0</v>
      </c>
    </row>
    <row r="17" spans="1:5" x14ac:dyDescent="0.25">
      <c r="A17" s="61" t="s">
        <v>54</v>
      </c>
      <c r="B17" s="60" t="s">
        <v>167</v>
      </c>
      <c r="C17" s="60" t="s">
        <v>223</v>
      </c>
      <c r="D17" s="63">
        <v>0.25</v>
      </c>
      <c r="E17" s="64">
        <v>0</v>
      </c>
    </row>
    <row r="18" spans="1:5" x14ac:dyDescent="0.25">
      <c r="A18" s="61" t="s">
        <v>70</v>
      </c>
      <c r="B18" s="60" t="s">
        <v>220</v>
      </c>
      <c r="C18" s="60" t="s">
        <v>172</v>
      </c>
      <c r="D18" s="63">
        <v>0.25018940000000001</v>
      </c>
      <c r="E18" s="64">
        <v>2149.42</v>
      </c>
    </row>
    <row r="19" spans="1:5" x14ac:dyDescent="0.25">
      <c r="A19" s="61" t="s">
        <v>70</v>
      </c>
      <c r="B19" s="60" t="s">
        <v>221</v>
      </c>
      <c r="C19" s="60" t="s">
        <v>222</v>
      </c>
      <c r="D19" s="63">
        <v>0.25018940000000001</v>
      </c>
      <c r="E19" s="64">
        <v>3829.88</v>
      </c>
    </row>
    <row r="20" spans="1:5" x14ac:dyDescent="0.25">
      <c r="A20" s="61" t="s">
        <v>83</v>
      </c>
      <c r="B20" s="60" t="s">
        <v>220</v>
      </c>
      <c r="C20" s="60" t="s">
        <v>174</v>
      </c>
      <c r="D20" s="63">
        <v>0.24962119999999999</v>
      </c>
      <c r="E20" s="64">
        <v>1434.89</v>
      </c>
    </row>
    <row r="21" spans="1:5" x14ac:dyDescent="0.25">
      <c r="A21" s="61" t="s">
        <v>83</v>
      </c>
      <c r="B21" s="60" t="s">
        <v>221</v>
      </c>
      <c r="C21" s="60" t="s">
        <v>222</v>
      </c>
      <c r="D21" s="63">
        <v>0.24962119999999999</v>
      </c>
      <c r="E21" s="64">
        <v>3515.49</v>
      </c>
    </row>
    <row r="22" spans="1:5" x14ac:dyDescent="0.25">
      <c r="A22" s="61" t="s">
        <v>81</v>
      </c>
      <c r="B22" s="60" t="s">
        <v>220</v>
      </c>
      <c r="C22" s="60" t="s">
        <v>172</v>
      </c>
      <c r="D22" s="63">
        <v>0.24981059999999999</v>
      </c>
      <c r="E22" s="64">
        <v>1974.47</v>
      </c>
    </row>
    <row r="23" spans="1:5" x14ac:dyDescent="0.25">
      <c r="A23" s="61" t="s">
        <v>81</v>
      </c>
      <c r="B23" s="60" t="s">
        <v>221</v>
      </c>
      <c r="C23" s="60" t="s">
        <v>222</v>
      </c>
      <c r="D23" s="63">
        <v>0.24981059999999999</v>
      </c>
      <c r="E23" s="64">
        <v>3518.16</v>
      </c>
    </row>
    <row r="24" spans="1:5" x14ac:dyDescent="0.25">
      <c r="A24" s="61" t="s">
        <v>79</v>
      </c>
      <c r="B24" s="60" t="s">
        <v>220</v>
      </c>
      <c r="C24" s="60" t="s">
        <v>172</v>
      </c>
      <c r="D24" s="63">
        <v>0.25037880000000001</v>
      </c>
      <c r="E24" s="64">
        <v>1978.96</v>
      </c>
    </row>
    <row r="25" spans="1:5" x14ac:dyDescent="0.25">
      <c r="A25" s="61" t="s">
        <v>76</v>
      </c>
      <c r="B25" s="60" t="s">
        <v>220</v>
      </c>
      <c r="C25" s="60" t="s">
        <v>172</v>
      </c>
      <c r="D25" s="63">
        <v>0.31287880000000001</v>
      </c>
      <c r="E25" s="64">
        <v>2472.96</v>
      </c>
    </row>
    <row r="26" spans="1:5" x14ac:dyDescent="0.25">
      <c r="A26" s="61" t="s">
        <v>165</v>
      </c>
      <c r="B26" s="60" t="s">
        <v>221</v>
      </c>
      <c r="C26" s="60" t="s">
        <v>222</v>
      </c>
      <c r="D26" s="63">
        <v>0.25018940000000001</v>
      </c>
      <c r="E26" s="64">
        <v>3217.1</v>
      </c>
    </row>
    <row r="27" spans="1:5" x14ac:dyDescent="0.25">
      <c r="A27" s="61" t="s">
        <v>165</v>
      </c>
      <c r="B27" s="60" t="s">
        <v>224</v>
      </c>
      <c r="C27" s="60" t="s">
        <v>225</v>
      </c>
      <c r="D27" s="63">
        <v>0.25018940000000001</v>
      </c>
      <c r="E27" s="64">
        <v>8206.89</v>
      </c>
    </row>
    <row r="28" spans="1:5" x14ac:dyDescent="0.25">
      <c r="A28" s="61" t="s">
        <v>113</v>
      </c>
      <c r="B28" s="60" t="s">
        <v>224</v>
      </c>
      <c r="C28" s="60" t="s">
        <v>225</v>
      </c>
      <c r="D28" s="63">
        <v>0.25</v>
      </c>
      <c r="E28" s="64">
        <v>8200.68</v>
      </c>
    </row>
    <row r="29" spans="1:5" x14ac:dyDescent="0.25">
      <c r="A29" s="61" t="s">
        <v>112</v>
      </c>
      <c r="B29" s="60" t="s">
        <v>220</v>
      </c>
      <c r="C29" s="60" t="s">
        <v>172</v>
      </c>
      <c r="D29" s="63">
        <v>0.25</v>
      </c>
      <c r="E29" s="64">
        <v>1804.15</v>
      </c>
    </row>
    <row r="30" spans="1:5" x14ac:dyDescent="0.25">
      <c r="A30" s="61" t="s">
        <v>111</v>
      </c>
      <c r="B30" s="60" t="s">
        <v>220</v>
      </c>
      <c r="C30" s="60" t="s">
        <v>172</v>
      </c>
      <c r="D30" s="63">
        <v>0.25</v>
      </c>
      <c r="E30" s="64">
        <v>1804.15</v>
      </c>
    </row>
    <row r="31" spans="1:5" x14ac:dyDescent="0.25">
      <c r="A31" s="61" t="s">
        <v>86</v>
      </c>
      <c r="B31" s="60" t="s">
        <v>220</v>
      </c>
      <c r="C31" s="60" t="s">
        <v>172</v>
      </c>
      <c r="D31" s="63">
        <v>0.25</v>
      </c>
      <c r="E31" s="64">
        <v>1804.15</v>
      </c>
    </row>
    <row r="32" spans="1:5" x14ac:dyDescent="0.25">
      <c r="A32" s="61" t="s">
        <v>85</v>
      </c>
      <c r="B32" s="60" t="s">
        <v>226</v>
      </c>
      <c r="C32" s="60" t="s">
        <v>169</v>
      </c>
      <c r="D32" s="63">
        <v>0.1780303</v>
      </c>
      <c r="E32" s="64">
        <v>18220.43</v>
      </c>
    </row>
    <row r="33" spans="1:5" x14ac:dyDescent="0.25">
      <c r="A33" s="61" t="s">
        <v>120</v>
      </c>
      <c r="B33" s="60" t="s">
        <v>226</v>
      </c>
      <c r="C33" s="60" t="s">
        <v>169</v>
      </c>
      <c r="D33" s="63">
        <v>0.186553</v>
      </c>
      <c r="E33" s="64">
        <v>21820.21</v>
      </c>
    </row>
    <row r="34" spans="1:5" x14ac:dyDescent="0.25">
      <c r="A34" s="61" t="s">
        <v>119</v>
      </c>
      <c r="B34" s="60" t="s">
        <v>221</v>
      </c>
      <c r="C34" s="60" t="s">
        <v>222</v>
      </c>
      <c r="D34" s="63">
        <v>0.25018940000000001</v>
      </c>
      <c r="E34" s="64">
        <v>3676.69</v>
      </c>
    </row>
    <row r="35" spans="1:5" x14ac:dyDescent="0.25">
      <c r="A35" s="61" t="s">
        <v>118</v>
      </c>
      <c r="B35" s="60" t="s">
        <v>221</v>
      </c>
      <c r="C35" s="60" t="s">
        <v>222</v>
      </c>
      <c r="D35" s="63">
        <v>0.24981059999999999</v>
      </c>
      <c r="E35" s="64">
        <v>3671.12</v>
      </c>
    </row>
    <row r="36" spans="1:5" x14ac:dyDescent="0.25">
      <c r="A36" s="61" t="s">
        <v>117</v>
      </c>
      <c r="B36" s="60" t="s">
        <v>221</v>
      </c>
      <c r="C36" s="60" t="s">
        <v>222</v>
      </c>
      <c r="D36" s="63">
        <v>0.25</v>
      </c>
      <c r="E36" s="64">
        <v>3673.9</v>
      </c>
    </row>
    <row r="37" spans="1:5" x14ac:dyDescent="0.25">
      <c r="A37" s="61" t="s">
        <v>116</v>
      </c>
      <c r="B37" s="60" t="s">
        <v>226</v>
      </c>
      <c r="C37" s="60" t="s">
        <v>227</v>
      </c>
      <c r="D37" s="63">
        <v>0.25018940000000001</v>
      </c>
      <c r="E37" s="64">
        <v>18383.45</v>
      </c>
    </row>
    <row r="38" spans="1:5" x14ac:dyDescent="0.25">
      <c r="A38" s="61" t="s">
        <v>115</v>
      </c>
      <c r="B38" s="60" t="s">
        <v>226</v>
      </c>
      <c r="C38" s="60" t="s">
        <v>227</v>
      </c>
      <c r="D38" s="63">
        <v>0.2291667</v>
      </c>
      <c r="E38" s="64">
        <v>16838.73</v>
      </c>
    </row>
    <row r="39" spans="1:5" x14ac:dyDescent="0.25">
      <c r="A39" s="61" t="s">
        <v>89</v>
      </c>
      <c r="B39" s="60" t="s">
        <v>226</v>
      </c>
      <c r="C39" s="60" t="s">
        <v>169</v>
      </c>
      <c r="D39" s="63">
        <v>0.25018940000000001</v>
      </c>
      <c r="E39" s="64">
        <v>25605.52</v>
      </c>
    </row>
    <row r="40" spans="1:5" x14ac:dyDescent="0.25">
      <c r="A40" s="61" t="s">
        <v>87</v>
      </c>
      <c r="B40" s="60" t="s">
        <v>226</v>
      </c>
      <c r="C40" s="60" t="s">
        <v>227</v>
      </c>
      <c r="D40" s="63">
        <v>0.21818180000000001</v>
      </c>
      <c r="E40" s="64">
        <v>14027.64</v>
      </c>
    </row>
    <row r="41" spans="1:5" x14ac:dyDescent="0.25">
      <c r="A41" s="61" t="s">
        <v>104</v>
      </c>
      <c r="B41" s="60" t="s">
        <v>167</v>
      </c>
      <c r="C41" s="60" t="s">
        <v>223</v>
      </c>
      <c r="D41" s="63">
        <v>0.25018940000000001</v>
      </c>
      <c r="E41" s="64">
        <v>0</v>
      </c>
    </row>
    <row r="42" spans="1:5" x14ac:dyDescent="0.25">
      <c r="A42" s="61" t="s">
        <v>98</v>
      </c>
      <c r="B42" s="60" t="s">
        <v>167</v>
      </c>
      <c r="C42" s="60" t="s">
        <v>223</v>
      </c>
      <c r="D42" s="63">
        <v>0.24962119999999999</v>
      </c>
      <c r="E42" s="64">
        <v>0</v>
      </c>
    </row>
    <row r="43" spans="1:5" x14ac:dyDescent="0.25">
      <c r="A43" s="61" t="s">
        <v>92</v>
      </c>
      <c r="B43" s="60" t="s">
        <v>167</v>
      </c>
      <c r="C43" s="60" t="s">
        <v>223</v>
      </c>
      <c r="D43" s="63">
        <v>0.25018940000000001</v>
      </c>
      <c r="E43" s="64">
        <v>0</v>
      </c>
    </row>
    <row r="44" spans="1:5" x14ac:dyDescent="0.25">
      <c r="A44" s="61" t="s">
        <v>100</v>
      </c>
      <c r="B44" s="60" t="s">
        <v>167</v>
      </c>
      <c r="C44" s="60" t="s">
        <v>223</v>
      </c>
      <c r="D44" s="63">
        <v>0.25</v>
      </c>
      <c r="E44" s="64">
        <v>0</v>
      </c>
    </row>
    <row r="45" spans="1:5" x14ac:dyDescent="0.25">
      <c r="A45" s="61" t="s">
        <v>138</v>
      </c>
      <c r="B45" s="60" t="s">
        <v>167</v>
      </c>
      <c r="C45" s="60" t="s">
        <v>223</v>
      </c>
      <c r="D45" s="63">
        <v>0.25037880000000001</v>
      </c>
      <c r="E45" s="64">
        <v>0</v>
      </c>
    </row>
    <row r="46" spans="1:5" x14ac:dyDescent="0.25">
      <c r="A46" s="61" t="s">
        <v>135</v>
      </c>
      <c r="B46" s="60" t="s">
        <v>167</v>
      </c>
      <c r="C46" s="60" t="s">
        <v>223</v>
      </c>
      <c r="D46" s="63">
        <v>0.25</v>
      </c>
      <c r="E46" s="64">
        <v>0</v>
      </c>
    </row>
    <row r="47" spans="1:5" x14ac:dyDescent="0.25">
      <c r="A47" s="61" t="s">
        <v>134</v>
      </c>
      <c r="B47" s="60" t="s">
        <v>167</v>
      </c>
      <c r="C47" s="60" t="s">
        <v>223</v>
      </c>
      <c r="D47" s="63">
        <v>0.24962119999999999</v>
      </c>
      <c r="E47" s="64">
        <v>0</v>
      </c>
    </row>
    <row r="48" spans="1:5" x14ac:dyDescent="0.25">
      <c r="A48" s="61" t="s">
        <v>131</v>
      </c>
      <c r="B48" s="60" t="s">
        <v>167</v>
      </c>
      <c r="C48" s="60" t="s">
        <v>223</v>
      </c>
      <c r="D48" s="63">
        <v>0.25018940000000001</v>
      </c>
      <c r="E48" s="64">
        <v>0</v>
      </c>
    </row>
    <row r="49" spans="1:5" x14ac:dyDescent="0.25">
      <c r="A49" s="62" t="s">
        <v>130</v>
      </c>
      <c r="B49" s="65" t="s">
        <v>167</v>
      </c>
      <c r="C49" s="65" t="s">
        <v>223</v>
      </c>
      <c r="D49" s="67">
        <v>0.14905299999999999</v>
      </c>
      <c r="E49" s="66"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2FF38-1898-4085-A2D2-B358849E1E5E}">
  <dimension ref="A1:I69"/>
  <sheetViews>
    <sheetView workbookViewId="0">
      <selection activeCell="C59" sqref="C59"/>
    </sheetView>
  </sheetViews>
  <sheetFormatPr defaultRowHeight="15" x14ac:dyDescent="0.25"/>
  <cols>
    <col min="1" max="1" width="10.85546875" bestFit="1" customWidth="1"/>
    <col min="2" max="2" width="13.28515625" bestFit="1" customWidth="1"/>
    <col min="3" max="3" width="20" bestFit="1" customWidth="1"/>
    <col min="4" max="4" width="17.5703125" bestFit="1" customWidth="1"/>
    <col min="5" max="5" width="13.7109375" bestFit="1" customWidth="1"/>
    <col min="6" max="6" width="16.28515625" bestFit="1" customWidth="1"/>
    <col min="7" max="7" width="17.5703125" bestFit="1" customWidth="1"/>
    <col min="8" max="8" width="13.7109375" bestFit="1" customWidth="1"/>
    <col min="9" max="9" width="12" bestFit="1" customWidth="1"/>
  </cols>
  <sheetData>
    <row r="1" spans="1:9" ht="51.75" x14ac:dyDescent="0.25">
      <c r="A1" s="28" t="s">
        <v>202</v>
      </c>
      <c r="B1" s="28" t="s">
        <v>201</v>
      </c>
      <c r="C1" s="28" t="s">
        <v>3</v>
      </c>
      <c r="D1" s="28" t="s">
        <v>5</v>
      </c>
      <c r="E1" s="28" t="s">
        <v>204</v>
      </c>
      <c r="F1" s="28" t="s">
        <v>185</v>
      </c>
      <c r="G1" s="28" t="s">
        <v>150</v>
      </c>
      <c r="H1" s="28" t="s">
        <v>151</v>
      </c>
      <c r="I1" s="28" t="s">
        <v>205</v>
      </c>
    </row>
    <row r="2" spans="1:9" x14ac:dyDescent="0.25">
      <c r="A2" s="47">
        <f t="shared" ref="A2:A33" si="0">RANK(B2,B:B)</f>
        <v>1</v>
      </c>
      <c r="B2" s="47">
        <f t="shared" ref="B2:B33" si="1">ROUND((SUM(G2,H2,I2)*100),1)</f>
        <v>94.8</v>
      </c>
      <c r="C2" s="47" t="s">
        <v>141</v>
      </c>
      <c r="D2" s="47">
        <v>5</v>
      </c>
      <c r="E2" s="47">
        <v>5</v>
      </c>
      <c r="F2" s="47">
        <v>79.346180000000004</v>
      </c>
      <c r="G2" s="48">
        <f t="shared" ref="G2:G33" si="2">(D2/5)*0.4</f>
        <v>0.4</v>
      </c>
      <c r="H2" s="48">
        <f t="shared" ref="H2:H33" si="3">(E2/5)*0.35</f>
        <v>0.35</v>
      </c>
      <c r="I2" s="47">
        <f t="shared" ref="I2:I33" si="4">(F2/100)*0.25</f>
        <v>0.19836545</v>
      </c>
    </row>
    <row r="3" spans="1:9" x14ac:dyDescent="0.25">
      <c r="A3" s="47">
        <f t="shared" si="0"/>
        <v>2</v>
      </c>
      <c r="B3" s="47">
        <f t="shared" si="1"/>
        <v>91.8</v>
      </c>
      <c r="C3" s="47" t="s">
        <v>146</v>
      </c>
      <c r="D3" s="47">
        <v>5</v>
      </c>
      <c r="E3" s="47">
        <v>4</v>
      </c>
      <c r="F3" s="47">
        <v>95.171890000000005</v>
      </c>
      <c r="G3" s="48">
        <f t="shared" si="2"/>
        <v>0.4</v>
      </c>
      <c r="H3" s="48">
        <f t="shared" si="3"/>
        <v>0.27999999999999997</v>
      </c>
      <c r="I3" s="47">
        <f t="shared" si="4"/>
        <v>0.23792972500000001</v>
      </c>
    </row>
    <row r="4" spans="1:9" x14ac:dyDescent="0.25">
      <c r="A4" s="47">
        <f t="shared" si="0"/>
        <v>3</v>
      </c>
      <c r="B4" s="47">
        <f t="shared" si="1"/>
        <v>91.6</v>
      </c>
      <c r="C4" s="47" t="s">
        <v>143</v>
      </c>
      <c r="D4" s="47">
        <v>5</v>
      </c>
      <c r="E4" s="47">
        <v>4</v>
      </c>
      <c r="F4" s="47">
        <v>94.227590000000006</v>
      </c>
      <c r="G4" s="48">
        <f t="shared" si="2"/>
        <v>0.4</v>
      </c>
      <c r="H4" s="48">
        <f t="shared" si="3"/>
        <v>0.27999999999999997</v>
      </c>
      <c r="I4" s="47">
        <f t="shared" si="4"/>
        <v>0.23556897500000001</v>
      </c>
    </row>
    <row r="5" spans="1:9" x14ac:dyDescent="0.25">
      <c r="A5" s="47">
        <f t="shared" si="0"/>
        <v>4</v>
      </c>
      <c r="B5" s="47">
        <f t="shared" si="1"/>
        <v>91.3</v>
      </c>
      <c r="C5" s="47" t="s">
        <v>145</v>
      </c>
      <c r="D5" s="47">
        <v>5</v>
      </c>
      <c r="E5" s="47">
        <v>4</v>
      </c>
      <c r="F5" s="47">
        <v>93.133160000000004</v>
      </c>
      <c r="G5" s="48">
        <f t="shared" si="2"/>
        <v>0.4</v>
      </c>
      <c r="H5" s="48">
        <f t="shared" si="3"/>
        <v>0.27999999999999997</v>
      </c>
      <c r="I5" s="47">
        <f t="shared" si="4"/>
        <v>0.23283290000000001</v>
      </c>
    </row>
    <row r="6" spans="1:9" x14ac:dyDescent="0.25">
      <c r="A6" s="47">
        <f t="shared" si="0"/>
        <v>5</v>
      </c>
      <c r="B6" s="47">
        <f t="shared" si="1"/>
        <v>90.8</v>
      </c>
      <c r="C6" s="47" t="s">
        <v>144</v>
      </c>
      <c r="D6" s="47">
        <v>5</v>
      </c>
      <c r="E6" s="47">
        <v>4</v>
      </c>
      <c r="F6" s="47">
        <v>91.309110000000004</v>
      </c>
      <c r="G6" s="48">
        <f t="shared" si="2"/>
        <v>0.4</v>
      </c>
      <c r="H6" s="48">
        <f t="shared" si="3"/>
        <v>0.27999999999999997</v>
      </c>
      <c r="I6" s="47">
        <f t="shared" si="4"/>
        <v>0.22827277500000001</v>
      </c>
    </row>
    <row r="7" spans="1:9" x14ac:dyDescent="0.25">
      <c r="A7" s="47">
        <f t="shared" si="0"/>
        <v>6</v>
      </c>
      <c r="B7" s="47">
        <f t="shared" si="1"/>
        <v>85.7</v>
      </c>
      <c r="C7" s="47" t="s">
        <v>140</v>
      </c>
      <c r="D7" s="47">
        <v>5</v>
      </c>
      <c r="E7" s="47">
        <v>5</v>
      </c>
      <c r="F7" s="47">
        <v>42.865169999999999</v>
      </c>
      <c r="G7" s="48">
        <f t="shared" si="2"/>
        <v>0.4</v>
      </c>
      <c r="H7" s="48">
        <f t="shared" si="3"/>
        <v>0.35</v>
      </c>
      <c r="I7" s="47">
        <f t="shared" si="4"/>
        <v>0.10716292499999999</v>
      </c>
    </row>
    <row r="8" spans="1:9" x14ac:dyDescent="0.25">
      <c r="A8" s="47">
        <f t="shared" si="0"/>
        <v>7</v>
      </c>
      <c r="B8" s="47">
        <f t="shared" si="1"/>
        <v>84.1</v>
      </c>
      <c r="C8" s="47" t="s">
        <v>120</v>
      </c>
      <c r="D8" s="47">
        <v>5</v>
      </c>
      <c r="E8" s="47">
        <v>3</v>
      </c>
      <c r="F8" s="47">
        <v>92.585949999999997</v>
      </c>
      <c r="G8" s="48">
        <f t="shared" si="2"/>
        <v>0.4</v>
      </c>
      <c r="H8" s="48">
        <f t="shared" si="3"/>
        <v>0.21</v>
      </c>
      <c r="I8" s="47">
        <f t="shared" si="4"/>
        <v>0.23146487499999999</v>
      </c>
    </row>
    <row r="9" spans="1:9" x14ac:dyDescent="0.25">
      <c r="A9" s="47">
        <f t="shared" si="0"/>
        <v>8</v>
      </c>
      <c r="B9" s="47">
        <f t="shared" si="1"/>
        <v>84</v>
      </c>
      <c r="C9" s="47" t="s">
        <v>115</v>
      </c>
      <c r="D9" s="47">
        <v>5</v>
      </c>
      <c r="E9" s="47">
        <v>3</v>
      </c>
      <c r="F9" s="47">
        <v>92.100459999999998</v>
      </c>
      <c r="G9" s="48">
        <f t="shared" si="2"/>
        <v>0.4</v>
      </c>
      <c r="H9" s="48">
        <f t="shared" si="3"/>
        <v>0.21</v>
      </c>
      <c r="I9" s="47">
        <f t="shared" si="4"/>
        <v>0.23025114999999999</v>
      </c>
    </row>
    <row r="10" spans="1:9" x14ac:dyDescent="0.25">
      <c r="A10" s="47">
        <f t="shared" si="0"/>
        <v>9</v>
      </c>
      <c r="B10" s="47">
        <f t="shared" si="1"/>
        <v>83.8</v>
      </c>
      <c r="C10" s="47" t="s">
        <v>116</v>
      </c>
      <c r="D10" s="47">
        <v>5</v>
      </c>
      <c r="E10" s="47">
        <v>3</v>
      </c>
      <c r="F10" s="47">
        <v>91.188450000000003</v>
      </c>
      <c r="G10" s="48">
        <f t="shared" si="2"/>
        <v>0.4</v>
      </c>
      <c r="H10" s="48">
        <f t="shared" si="3"/>
        <v>0.21</v>
      </c>
      <c r="I10" s="47">
        <f t="shared" si="4"/>
        <v>0.227971125</v>
      </c>
    </row>
    <row r="11" spans="1:9" x14ac:dyDescent="0.25">
      <c r="A11" s="47">
        <f t="shared" si="0"/>
        <v>10</v>
      </c>
      <c r="B11" s="47">
        <f t="shared" si="1"/>
        <v>83.5</v>
      </c>
      <c r="C11" s="47" t="s">
        <v>119</v>
      </c>
      <c r="D11" s="47">
        <v>5</v>
      </c>
      <c r="E11" s="47">
        <v>3</v>
      </c>
      <c r="F11" s="47">
        <v>89.89828</v>
      </c>
      <c r="G11" s="48">
        <f t="shared" si="2"/>
        <v>0.4</v>
      </c>
      <c r="H11" s="48">
        <f t="shared" si="3"/>
        <v>0.21</v>
      </c>
      <c r="I11" s="47">
        <f t="shared" si="4"/>
        <v>0.22474569999999999</v>
      </c>
    </row>
    <row r="12" spans="1:9" x14ac:dyDescent="0.25">
      <c r="A12" s="47">
        <f t="shared" si="0"/>
        <v>11</v>
      </c>
      <c r="B12" s="47">
        <f t="shared" si="1"/>
        <v>83.2</v>
      </c>
      <c r="C12" s="47" t="s">
        <v>117</v>
      </c>
      <c r="D12" s="47">
        <v>5</v>
      </c>
      <c r="E12" s="47">
        <v>3</v>
      </c>
      <c r="F12" s="47">
        <v>88.621440000000007</v>
      </c>
      <c r="G12" s="48">
        <f t="shared" si="2"/>
        <v>0.4</v>
      </c>
      <c r="H12" s="48">
        <f t="shared" si="3"/>
        <v>0.21</v>
      </c>
      <c r="I12" s="47">
        <f t="shared" si="4"/>
        <v>0.22155360000000002</v>
      </c>
    </row>
    <row r="13" spans="1:9" x14ac:dyDescent="0.25">
      <c r="A13" s="47">
        <f t="shared" si="0"/>
        <v>12</v>
      </c>
      <c r="B13" s="47">
        <f t="shared" si="1"/>
        <v>83</v>
      </c>
      <c r="C13" s="47" t="s">
        <v>118</v>
      </c>
      <c r="D13" s="47">
        <v>5</v>
      </c>
      <c r="E13" s="47">
        <v>3</v>
      </c>
      <c r="F13" s="47">
        <v>87.983029999999999</v>
      </c>
      <c r="G13" s="48">
        <f t="shared" si="2"/>
        <v>0.4</v>
      </c>
      <c r="H13" s="48">
        <f t="shared" si="3"/>
        <v>0.21</v>
      </c>
      <c r="I13" s="47">
        <f t="shared" si="4"/>
        <v>0.21995757499999999</v>
      </c>
    </row>
    <row r="14" spans="1:9" x14ac:dyDescent="0.25">
      <c r="A14" s="47">
        <f t="shared" si="0"/>
        <v>13</v>
      </c>
      <c r="B14" s="47">
        <f t="shared" si="1"/>
        <v>82.4</v>
      </c>
      <c r="C14" s="47" t="s">
        <v>104</v>
      </c>
      <c r="D14" s="47">
        <v>5</v>
      </c>
      <c r="E14" s="47">
        <v>3</v>
      </c>
      <c r="F14" s="47">
        <v>85.730350000000001</v>
      </c>
      <c r="G14" s="48">
        <f t="shared" si="2"/>
        <v>0.4</v>
      </c>
      <c r="H14" s="48">
        <f t="shared" si="3"/>
        <v>0.21</v>
      </c>
      <c r="I14" s="47">
        <f t="shared" si="4"/>
        <v>0.214325875</v>
      </c>
    </row>
    <row r="15" spans="1:9" x14ac:dyDescent="0.25">
      <c r="A15" s="47">
        <f t="shared" si="0"/>
        <v>13</v>
      </c>
      <c r="B15" s="47">
        <f t="shared" si="1"/>
        <v>82.4</v>
      </c>
      <c r="C15" s="47" t="s">
        <v>98</v>
      </c>
      <c r="D15" s="47">
        <v>5</v>
      </c>
      <c r="E15" s="47">
        <v>3</v>
      </c>
      <c r="F15" s="47">
        <v>85.730350000000001</v>
      </c>
      <c r="G15" s="48">
        <f t="shared" si="2"/>
        <v>0.4</v>
      </c>
      <c r="H15" s="48">
        <f t="shared" si="3"/>
        <v>0.21</v>
      </c>
      <c r="I15" s="47">
        <f t="shared" si="4"/>
        <v>0.214325875</v>
      </c>
    </row>
    <row r="16" spans="1:9" x14ac:dyDescent="0.25">
      <c r="A16" s="47">
        <f t="shared" si="0"/>
        <v>13</v>
      </c>
      <c r="B16" s="47">
        <f t="shared" si="1"/>
        <v>82.4</v>
      </c>
      <c r="C16" s="47" t="s">
        <v>131</v>
      </c>
      <c r="D16" s="47">
        <v>5</v>
      </c>
      <c r="E16" s="47">
        <v>3</v>
      </c>
      <c r="F16" s="47">
        <v>85.730350000000001</v>
      </c>
      <c r="G16" s="48">
        <f t="shared" si="2"/>
        <v>0.4</v>
      </c>
      <c r="H16" s="48">
        <f t="shared" si="3"/>
        <v>0.21</v>
      </c>
      <c r="I16" s="47">
        <f t="shared" si="4"/>
        <v>0.214325875</v>
      </c>
    </row>
    <row r="17" spans="1:9" x14ac:dyDescent="0.25">
      <c r="A17" s="47">
        <f t="shared" si="0"/>
        <v>16</v>
      </c>
      <c r="B17" s="47">
        <f t="shared" si="1"/>
        <v>81.3</v>
      </c>
      <c r="C17" s="47" t="s">
        <v>130</v>
      </c>
      <c r="D17" s="47">
        <v>5</v>
      </c>
      <c r="E17" s="47">
        <v>3</v>
      </c>
      <c r="F17" s="47">
        <v>81.17022</v>
      </c>
      <c r="G17" s="48">
        <f t="shared" si="2"/>
        <v>0.4</v>
      </c>
      <c r="H17" s="48">
        <f t="shared" si="3"/>
        <v>0.21</v>
      </c>
      <c r="I17" s="47">
        <f t="shared" si="4"/>
        <v>0.20292555000000001</v>
      </c>
    </row>
    <row r="18" spans="1:9" x14ac:dyDescent="0.25">
      <c r="A18" s="47">
        <f t="shared" si="0"/>
        <v>17</v>
      </c>
      <c r="B18" s="47">
        <f t="shared" si="1"/>
        <v>79.7</v>
      </c>
      <c r="C18" s="47" t="s">
        <v>134</v>
      </c>
      <c r="D18" s="47">
        <v>5</v>
      </c>
      <c r="E18" s="47">
        <v>3</v>
      </c>
      <c r="F18" s="47">
        <v>74.786050000000003</v>
      </c>
      <c r="G18" s="48">
        <f t="shared" si="2"/>
        <v>0.4</v>
      </c>
      <c r="H18" s="48">
        <f t="shared" si="3"/>
        <v>0.21</v>
      </c>
      <c r="I18" s="47">
        <f t="shared" si="4"/>
        <v>0.18696512500000001</v>
      </c>
    </row>
    <row r="19" spans="1:9" x14ac:dyDescent="0.25">
      <c r="A19" s="47">
        <f t="shared" si="0"/>
        <v>18</v>
      </c>
      <c r="B19" s="47">
        <f t="shared" si="1"/>
        <v>78.8</v>
      </c>
      <c r="C19" s="47" t="s">
        <v>100</v>
      </c>
      <c r="D19" s="47">
        <v>5</v>
      </c>
      <c r="E19" s="47">
        <v>3</v>
      </c>
      <c r="F19" s="47">
        <v>71.137950000000004</v>
      </c>
      <c r="G19" s="48">
        <f t="shared" si="2"/>
        <v>0.4</v>
      </c>
      <c r="H19" s="48">
        <f t="shared" si="3"/>
        <v>0.21</v>
      </c>
      <c r="I19" s="47">
        <f t="shared" si="4"/>
        <v>0.17784487500000001</v>
      </c>
    </row>
    <row r="20" spans="1:9" x14ac:dyDescent="0.25">
      <c r="A20" s="47">
        <f t="shared" si="0"/>
        <v>19</v>
      </c>
      <c r="B20" s="47">
        <f t="shared" si="1"/>
        <v>78.3</v>
      </c>
      <c r="C20" s="47" t="s">
        <v>92</v>
      </c>
      <c r="D20" s="47">
        <v>5</v>
      </c>
      <c r="E20" s="47">
        <v>3</v>
      </c>
      <c r="F20" s="47">
        <v>69.313900000000004</v>
      </c>
      <c r="G20" s="48">
        <f t="shared" si="2"/>
        <v>0.4</v>
      </c>
      <c r="H20" s="48">
        <f t="shared" si="3"/>
        <v>0.21</v>
      </c>
      <c r="I20" s="47">
        <f t="shared" si="4"/>
        <v>0.17328475000000002</v>
      </c>
    </row>
    <row r="21" spans="1:9" x14ac:dyDescent="0.25">
      <c r="A21" s="47">
        <f t="shared" si="0"/>
        <v>20</v>
      </c>
      <c r="B21" s="47">
        <f t="shared" si="1"/>
        <v>77.900000000000006</v>
      </c>
      <c r="C21" s="47" t="s">
        <v>135</v>
      </c>
      <c r="D21" s="47">
        <v>5</v>
      </c>
      <c r="E21" s="47">
        <v>3</v>
      </c>
      <c r="F21" s="47">
        <v>67.489850000000004</v>
      </c>
      <c r="G21" s="48">
        <f t="shared" si="2"/>
        <v>0.4</v>
      </c>
      <c r="H21" s="48">
        <f t="shared" si="3"/>
        <v>0.21</v>
      </c>
      <c r="I21" s="47">
        <f t="shared" si="4"/>
        <v>0.16872462500000002</v>
      </c>
    </row>
    <row r="22" spans="1:9" x14ac:dyDescent="0.25">
      <c r="A22" s="47">
        <f t="shared" si="0"/>
        <v>21</v>
      </c>
      <c r="B22" s="47">
        <f t="shared" si="1"/>
        <v>77.2</v>
      </c>
      <c r="C22" s="47" t="s">
        <v>128</v>
      </c>
      <c r="D22" s="47">
        <v>4</v>
      </c>
      <c r="E22" s="47">
        <v>3</v>
      </c>
      <c r="F22" s="47">
        <v>96.641649999999998</v>
      </c>
      <c r="G22" s="48">
        <f t="shared" si="2"/>
        <v>0.32000000000000006</v>
      </c>
      <c r="H22" s="48">
        <f t="shared" si="3"/>
        <v>0.21</v>
      </c>
      <c r="I22" s="47">
        <f t="shared" si="4"/>
        <v>0.241604125</v>
      </c>
    </row>
    <row r="23" spans="1:9" x14ac:dyDescent="0.25">
      <c r="A23" s="47">
        <f t="shared" si="0"/>
        <v>22</v>
      </c>
      <c r="B23" s="47">
        <f t="shared" si="1"/>
        <v>76</v>
      </c>
      <c r="C23" s="47" t="s">
        <v>138</v>
      </c>
      <c r="D23" s="47">
        <v>5</v>
      </c>
      <c r="E23" s="47">
        <v>3</v>
      </c>
      <c r="F23" s="47">
        <v>60.193649999999998</v>
      </c>
      <c r="G23" s="48">
        <f t="shared" si="2"/>
        <v>0.4</v>
      </c>
      <c r="H23" s="48">
        <f t="shared" si="3"/>
        <v>0.21</v>
      </c>
      <c r="I23" s="47">
        <f t="shared" si="4"/>
        <v>0.150484125</v>
      </c>
    </row>
    <row r="24" spans="1:9" x14ac:dyDescent="0.25">
      <c r="A24" s="47">
        <f t="shared" si="0"/>
        <v>23</v>
      </c>
      <c r="B24" s="47">
        <f t="shared" si="1"/>
        <v>70.099999999999994</v>
      </c>
      <c r="C24" s="47" t="s">
        <v>165</v>
      </c>
      <c r="D24" s="47">
        <v>4</v>
      </c>
      <c r="E24" s="47">
        <v>2</v>
      </c>
      <c r="F24" s="47">
        <v>96.394909999999996</v>
      </c>
      <c r="G24" s="48">
        <f t="shared" si="2"/>
        <v>0.32000000000000006</v>
      </c>
      <c r="H24" s="48">
        <f t="shared" si="3"/>
        <v>0.13999999999999999</v>
      </c>
      <c r="I24" s="47">
        <f t="shared" si="4"/>
        <v>0.240987275</v>
      </c>
    </row>
    <row r="25" spans="1:9" x14ac:dyDescent="0.25">
      <c r="A25" s="47">
        <f t="shared" si="0"/>
        <v>24</v>
      </c>
      <c r="B25" s="47">
        <f t="shared" si="1"/>
        <v>69.2</v>
      </c>
      <c r="C25" s="47" t="s">
        <v>112</v>
      </c>
      <c r="D25" s="47">
        <v>4</v>
      </c>
      <c r="E25" s="47">
        <v>2</v>
      </c>
      <c r="F25" s="47">
        <v>92.832899999999995</v>
      </c>
      <c r="G25" s="48">
        <f t="shared" si="2"/>
        <v>0.32000000000000006</v>
      </c>
      <c r="H25" s="48">
        <f t="shared" si="3"/>
        <v>0.13999999999999999</v>
      </c>
      <c r="I25" s="47">
        <f t="shared" si="4"/>
        <v>0.23208224999999999</v>
      </c>
    </row>
    <row r="26" spans="1:9" x14ac:dyDescent="0.25">
      <c r="A26" s="47">
        <f t="shared" si="0"/>
        <v>24</v>
      </c>
      <c r="B26" s="47">
        <f t="shared" si="1"/>
        <v>69.2</v>
      </c>
      <c r="C26" s="47" t="s">
        <v>111</v>
      </c>
      <c r="D26" s="47">
        <v>4</v>
      </c>
      <c r="E26" s="47">
        <v>2</v>
      </c>
      <c r="F26" s="47">
        <v>92.832899999999995</v>
      </c>
      <c r="G26" s="48">
        <f t="shared" si="2"/>
        <v>0.32000000000000006</v>
      </c>
      <c r="H26" s="48">
        <f t="shared" si="3"/>
        <v>0.13999999999999999</v>
      </c>
      <c r="I26" s="47">
        <f t="shared" si="4"/>
        <v>0.23208224999999999</v>
      </c>
    </row>
    <row r="27" spans="1:9" x14ac:dyDescent="0.25">
      <c r="A27" s="47">
        <f t="shared" si="0"/>
        <v>26</v>
      </c>
      <c r="B27" s="47">
        <f t="shared" si="1"/>
        <v>69.099999999999994</v>
      </c>
      <c r="C27" s="47" t="s">
        <v>85</v>
      </c>
      <c r="D27" s="47">
        <v>4</v>
      </c>
      <c r="E27" s="47">
        <v>2</v>
      </c>
      <c r="F27" s="47">
        <v>92.585949999999997</v>
      </c>
      <c r="G27" s="48">
        <f t="shared" si="2"/>
        <v>0.32000000000000006</v>
      </c>
      <c r="H27" s="48">
        <f t="shared" si="3"/>
        <v>0.13999999999999999</v>
      </c>
      <c r="I27" s="47">
        <f t="shared" si="4"/>
        <v>0.23146487499999999</v>
      </c>
    </row>
    <row r="28" spans="1:9" x14ac:dyDescent="0.25">
      <c r="A28" s="47">
        <f t="shared" si="0"/>
        <v>27</v>
      </c>
      <c r="B28" s="47">
        <f t="shared" si="1"/>
        <v>69</v>
      </c>
      <c r="C28" s="47" t="s">
        <v>113</v>
      </c>
      <c r="D28" s="47">
        <v>4</v>
      </c>
      <c r="E28" s="47">
        <v>2</v>
      </c>
      <c r="F28" s="47">
        <v>91.888599999999997</v>
      </c>
      <c r="G28" s="48">
        <f t="shared" si="2"/>
        <v>0.32000000000000006</v>
      </c>
      <c r="H28" s="48">
        <f t="shared" si="3"/>
        <v>0.13999999999999999</v>
      </c>
      <c r="I28" s="47">
        <f t="shared" si="4"/>
        <v>0.2297215</v>
      </c>
    </row>
    <row r="29" spans="1:9" x14ac:dyDescent="0.25">
      <c r="A29" s="47">
        <f t="shared" si="0"/>
        <v>28</v>
      </c>
      <c r="B29" s="47">
        <f t="shared" si="1"/>
        <v>68.7</v>
      </c>
      <c r="C29" s="47" t="s">
        <v>86</v>
      </c>
      <c r="D29" s="47">
        <v>4</v>
      </c>
      <c r="E29" s="47">
        <v>2</v>
      </c>
      <c r="F29" s="47">
        <v>90.644040000000004</v>
      </c>
      <c r="G29" s="48">
        <f t="shared" si="2"/>
        <v>0.32000000000000006</v>
      </c>
      <c r="H29" s="48">
        <f t="shared" si="3"/>
        <v>0.13999999999999999</v>
      </c>
      <c r="I29" s="47">
        <f t="shared" si="4"/>
        <v>0.22661010000000001</v>
      </c>
    </row>
    <row r="30" spans="1:9" x14ac:dyDescent="0.25">
      <c r="A30" s="47">
        <f t="shared" si="0"/>
        <v>29</v>
      </c>
      <c r="B30" s="47">
        <f t="shared" si="1"/>
        <v>63.1</v>
      </c>
      <c r="C30" s="47" t="s">
        <v>70</v>
      </c>
      <c r="D30" s="47">
        <v>4</v>
      </c>
      <c r="E30" s="47">
        <v>1</v>
      </c>
      <c r="F30" s="47">
        <v>96.214680000000001</v>
      </c>
      <c r="G30" s="48">
        <f t="shared" si="2"/>
        <v>0.32000000000000006</v>
      </c>
      <c r="H30" s="48">
        <f t="shared" si="3"/>
        <v>6.9999999999999993E-2</v>
      </c>
      <c r="I30" s="47">
        <f t="shared" si="4"/>
        <v>0.24053669999999999</v>
      </c>
    </row>
    <row r="31" spans="1:9" x14ac:dyDescent="0.25">
      <c r="A31" s="47">
        <f t="shared" si="0"/>
        <v>29</v>
      </c>
      <c r="B31" s="47">
        <f t="shared" si="1"/>
        <v>63.1</v>
      </c>
      <c r="C31" s="47" t="s">
        <v>81</v>
      </c>
      <c r="D31" s="47">
        <v>4</v>
      </c>
      <c r="E31" s="47">
        <v>1</v>
      </c>
      <c r="F31" s="47">
        <v>96.597729999999999</v>
      </c>
      <c r="G31" s="48">
        <f t="shared" si="2"/>
        <v>0.32000000000000006</v>
      </c>
      <c r="H31" s="48">
        <f t="shared" si="3"/>
        <v>6.9999999999999993E-2</v>
      </c>
      <c r="I31" s="47">
        <f t="shared" si="4"/>
        <v>0.24149432500000001</v>
      </c>
    </row>
    <row r="32" spans="1:9" x14ac:dyDescent="0.25">
      <c r="A32" s="47">
        <f t="shared" si="0"/>
        <v>31</v>
      </c>
      <c r="B32" s="47">
        <f t="shared" si="1"/>
        <v>63</v>
      </c>
      <c r="C32" s="47" t="s">
        <v>83</v>
      </c>
      <c r="D32" s="47">
        <v>4</v>
      </c>
      <c r="E32" s="47">
        <v>1</v>
      </c>
      <c r="F32" s="47">
        <v>96.087000000000003</v>
      </c>
      <c r="G32" s="48">
        <f t="shared" si="2"/>
        <v>0.32000000000000006</v>
      </c>
      <c r="H32" s="48">
        <f t="shared" si="3"/>
        <v>6.9999999999999993E-2</v>
      </c>
      <c r="I32" s="47">
        <f t="shared" si="4"/>
        <v>0.2402175</v>
      </c>
    </row>
    <row r="33" spans="1:9" x14ac:dyDescent="0.25">
      <c r="A33" s="47">
        <f t="shared" si="0"/>
        <v>32</v>
      </c>
      <c r="B33" s="47">
        <f t="shared" si="1"/>
        <v>62.1</v>
      </c>
      <c r="C33" s="47" t="s">
        <v>133</v>
      </c>
      <c r="D33" s="47">
        <v>3</v>
      </c>
      <c r="E33" s="47">
        <v>2</v>
      </c>
      <c r="F33" s="47">
        <v>96.597729999999999</v>
      </c>
      <c r="G33" s="48">
        <f t="shared" si="2"/>
        <v>0.24</v>
      </c>
      <c r="H33" s="48">
        <f t="shared" si="3"/>
        <v>0.13999999999999999</v>
      </c>
      <c r="I33" s="47">
        <f t="shared" si="4"/>
        <v>0.24149432500000001</v>
      </c>
    </row>
    <row r="34" spans="1:9" x14ac:dyDescent="0.25">
      <c r="A34" s="47">
        <f t="shared" ref="A34:A65" si="5">RANK(B34,B:B)</f>
        <v>32</v>
      </c>
      <c r="B34" s="47">
        <f t="shared" ref="B34:B69" si="6">ROUND((SUM(G34,H34,I34)*100),1)</f>
        <v>62.1</v>
      </c>
      <c r="C34" s="47" t="s">
        <v>122</v>
      </c>
      <c r="D34" s="47">
        <v>3</v>
      </c>
      <c r="E34" s="47">
        <v>2</v>
      </c>
      <c r="F34" s="47">
        <v>96.597729999999999</v>
      </c>
      <c r="G34" s="48">
        <f t="shared" ref="G34:G69" si="7">(D34/5)*0.4</f>
        <v>0.24</v>
      </c>
      <c r="H34" s="48">
        <f t="shared" ref="H34:H69" si="8">(E34/5)*0.35</f>
        <v>0.13999999999999999</v>
      </c>
      <c r="I34" s="47">
        <f t="shared" ref="I34:I69" si="9">(F34/100)*0.25</f>
        <v>0.24149432500000001</v>
      </c>
    </row>
    <row r="35" spans="1:9" x14ac:dyDescent="0.25">
      <c r="A35" s="47">
        <f t="shared" si="5"/>
        <v>32</v>
      </c>
      <c r="B35" s="47">
        <f t="shared" si="6"/>
        <v>62.1</v>
      </c>
      <c r="C35" s="47" t="s">
        <v>79</v>
      </c>
      <c r="D35" s="47">
        <v>4</v>
      </c>
      <c r="E35" s="47">
        <v>1</v>
      </c>
      <c r="F35" s="47">
        <v>92.468090000000004</v>
      </c>
      <c r="G35" s="48">
        <f t="shared" si="7"/>
        <v>0.32000000000000006</v>
      </c>
      <c r="H35" s="48">
        <f t="shared" si="8"/>
        <v>6.9999999999999993E-2</v>
      </c>
      <c r="I35" s="47">
        <f t="shared" si="9"/>
        <v>0.23117022500000001</v>
      </c>
    </row>
    <row r="36" spans="1:9" x14ac:dyDescent="0.25">
      <c r="A36" s="47">
        <f t="shared" si="5"/>
        <v>35</v>
      </c>
      <c r="B36" s="47">
        <f t="shared" si="6"/>
        <v>62</v>
      </c>
      <c r="C36" s="47" t="s">
        <v>132</v>
      </c>
      <c r="D36" s="47">
        <v>3</v>
      </c>
      <c r="E36" s="47">
        <v>2</v>
      </c>
      <c r="F36" s="47">
        <v>95.959310000000002</v>
      </c>
      <c r="G36" s="48">
        <f t="shared" si="7"/>
        <v>0.24</v>
      </c>
      <c r="H36" s="48">
        <f t="shared" si="8"/>
        <v>0.13999999999999999</v>
      </c>
      <c r="I36" s="47">
        <f t="shared" si="9"/>
        <v>0.23989827499999999</v>
      </c>
    </row>
    <row r="37" spans="1:9" x14ac:dyDescent="0.25">
      <c r="A37" s="47">
        <f t="shared" si="5"/>
        <v>35</v>
      </c>
      <c r="B37" s="47">
        <f t="shared" si="6"/>
        <v>62</v>
      </c>
      <c r="C37" s="47" t="s">
        <v>76</v>
      </c>
      <c r="D37" s="47">
        <v>4</v>
      </c>
      <c r="E37" s="47">
        <v>1</v>
      </c>
      <c r="F37" s="47">
        <v>92.103279999999998</v>
      </c>
      <c r="G37" s="48">
        <f t="shared" si="7"/>
        <v>0.32000000000000006</v>
      </c>
      <c r="H37" s="48">
        <f t="shared" si="8"/>
        <v>6.9999999999999993E-2</v>
      </c>
      <c r="I37" s="47">
        <f t="shared" si="9"/>
        <v>0.2302582</v>
      </c>
    </row>
    <row r="38" spans="1:9" x14ac:dyDescent="0.25">
      <c r="A38" s="47">
        <f t="shared" si="5"/>
        <v>37</v>
      </c>
      <c r="B38" s="47">
        <f t="shared" si="6"/>
        <v>61.8</v>
      </c>
      <c r="C38" s="47" t="s">
        <v>109</v>
      </c>
      <c r="D38" s="47">
        <v>4</v>
      </c>
      <c r="E38" s="47">
        <v>1</v>
      </c>
      <c r="F38" s="47">
        <v>91.202500000000001</v>
      </c>
      <c r="G38" s="48">
        <f t="shared" si="7"/>
        <v>0.32000000000000006</v>
      </c>
      <c r="H38" s="48">
        <f t="shared" si="8"/>
        <v>6.9999999999999993E-2</v>
      </c>
      <c r="I38" s="47">
        <f t="shared" si="9"/>
        <v>0.22800624999999999</v>
      </c>
    </row>
    <row r="39" spans="1:9" x14ac:dyDescent="0.25">
      <c r="A39" s="47">
        <f t="shared" si="5"/>
        <v>37</v>
      </c>
      <c r="B39" s="47">
        <f t="shared" si="6"/>
        <v>61.8</v>
      </c>
      <c r="C39" s="47" t="s">
        <v>54</v>
      </c>
      <c r="D39" s="47">
        <v>4</v>
      </c>
      <c r="E39" s="47">
        <v>1</v>
      </c>
      <c r="F39" s="47">
        <v>91.202500000000001</v>
      </c>
      <c r="G39" s="48">
        <f t="shared" si="7"/>
        <v>0.32000000000000006</v>
      </c>
      <c r="H39" s="48">
        <f t="shared" si="8"/>
        <v>6.9999999999999993E-2</v>
      </c>
      <c r="I39" s="47">
        <f t="shared" si="9"/>
        <v>0.22800624999999999</v>
      </c>
    </row>
    <row r="40" spans="1:9" x14ac:dyDescent="0.25">
      <c r="A40" s="47">
        <f t="shared" si="5"/>
        <v>39</v>
      </c>
      <c r="B40" s="47">
        <f t="shared" si="6"/>
        <v>61.7</v>
      </c>
      <c r="C40" s="47" t="s">
        <v>137</v>
      </c>
      <c r="D40" s="47">
        <v>3</v>
      </c>
      <c r="E40" s="47">
        <v>2</v>
      </c>
      <c r="F40" s="47">
        <v>94.656949999999995</v>
      </c>
      <c r="G40" s="48">
        <f t="shared" si="7"/>
        <v>0.24</v>
      </c>
      <c r="H40" s="48">
        <f t="shared" si="8"/>
        <v>0.13999999999999999</v>
      </c>
      <c r="I40" s="47">
        <f t="shared" si="9"/>
        <v>0.23664237499999999</v>
      </c>
    </row>
    <row r="41" spans="1:9" x14ac:dyDescent="0.25">
      <c r="A41" s="47">
        <f t="shared" si="5"/>
        <v>40</v>
      </c>
      <c r="B41" s="47">
        <f t="shared" si="6"/>
        <v>61.1</v>
      </c>
      <c r="C41" s="47" t="s">
        <v>136</v>
      </c>
      <c r="D41" s="47">
        <v>3</v>
      </c>
      <c r="E41" s="47">
        <v>2</v>
      </c>
      <c r="F41" s="47">
        <v>92.468090000000004</v>
      </c>
      <c r="G41" s="48">
        <f t="shared" si="7"/>
        <v>0.24</v>
      </c>
      <c r="H41" s="48">
        <f t="shared" si="8"/>
        <v>0.13999999999999999</v>
      </c>
      <c r="I41" s="47">
        <f t="shared" si="9"/>
        <v>0.23117022500000001</v>
      </c>
    </row>
    <row r="42" spans="1:9" x14ac:dyDescent="0.25">
      <c r="A42" s="47">
        <f t="shared" si="5"/>
        <v>41</v>
      </c>
      <c r="B42" s="47">
        <f t="shared" si="6"/>
        <v>54.9</v>
      </c>
      <c r="C42" s="47" t="s">
        <v>129</v>
      </c>
      <c r="D42" s="47">
        <v>3</v>
      </c>
      <c r="E42" s="47">
        <v>2</v>
      </c>
      <c r="F42" s="47">
        <v>67.489850000000004</v>
      </c>
      <c r="G42" s="48">
        <f t="shared" si="7"/>
        <v>0.24</v>
      </c>
      <c r="H42" s="48">
        <f t="shared" si="8"/>
        <v>0.13999999999999999</v>
      </c>
      <c r="I42" s="47">
        <f t="shared" si="9"/>
        <v>0.16872462500000002</v>
      </c>
    </row>
    <row r="43" spans="1:9" x14ac:dyDescent="0.25">
      <c r="A43" s="47">
        <f t="shared" si="5"/>
        <v>42</v>
      </c>
      <c r="B43" s="47">
        <f t="shared" si="6"/>
        <v>54.5</v>
      </c>
      <c r="C43" s="47" t="s">
        <v>91</v>
      </c>
      <c r="D43" s="47">
        <v>3</v>
      </c>
      <c r="E43" s="47">
        <v>1</v>
      </c>
      <c r="F43" s="47">
        <v>93.927329999999998</v>
      </c>
      <c r="G43" s="48">
        <f t="shared" si="7"/>
        <v>0.24</v>
      </c>
      <c r="H43" s="48">
        <f t="shared" si="8"/>
        <v>6.9999999999999993E-2</v>
      </c>
      <c r="I43" s="47">
        <f t="shared" si="9"/>
        <v>0.23481832499999999</v>
      </c>
    </row>
    <row r="44" spans="1:9" x14ac:dyDescent="0.25">
      <c r="A44" s="47">
        <f t="shared" si="5"/>
        <v>43</v>
      </c>
      <c r="B44" s="47">
        <f t="shared" si="6"/>
        <v>53.4</v>
      </c>
      <c r="C44" s="47" t="s">
        <v>87</v>
      </c>
      <c r="D44" s="47">
        <v>2</v>
      </c>
      <c r="E44" s="47">
        <v>2</v>
      </c>
      <c r="F44" s="47">
        <v>93.468509999999995</v>
      </c>
      <c r="G44" s="48">
        <f t="shared" si="7"/>
        <v>0.16000000000000003</v>
      </c>
      <c r="H44" s="48">
        <f t="shared" si="8"/>
        <v>0.13999999999999999</v>
      </c>
      <c r="I44" s="47">
        <f t="shared" si="9"/>
        <v>0.23367127499999998</v>
      </c>
    </row>
    <row r="45" spans="1:9" x14ac:dyDescent="0.25">
      <c r="A45" s="47">
        <f t="shared" si="5"/>
        <v>44</v>
      </c>
      <c r="B45" s="47">
        <f t="shared" si="6"/>
        <v>53</v>
      </c>
      <c r="C45" s="47" t="s">
        <v>124</v>
      </c>
      <c r="D45" s="47">
        <v>3</v>
      </c>
      <c r="E45" s="47">
        <v>2</v>
      </c>
      <c r="F45" s="47">
        <v>60.193649999999998</v>
      </c>
      <c r="G45" s="48">
        <f t="shared" si="7"/>
        <v>0.24</v>
      </c>
      <c r="H45" s="48">
        <f t="shared" si="8"/>
        <v>0.13999999999999999</v>
      </c>
      <c r="I45" s="47">
        <f t="shared" si="9"/>
        <v>0.150484125</v>
      </c>
    </row>
    <row r="46" spans="1:9" x14ac:dyDescent="0.25">
      <c r="A46" s="47">
        <f t="shared" si="5"/>
        <v>45</v>
      </c>
      <c r="B46" s="47">
        <f t="shared" si="6"/>
        <v>52.9</v>
      </c>
      <c r="C46" s="47" t="s">
        <v>89</v>
      </c>
      <c r="D46" s="47">
        <v>2</v>
      </c>
      <c r="E46" s="47">
        <v>2</v>
      </c>
      <c r="F46" s="47">
        <v>91.673919999999995</v>
      </c>
      <c r="G46" s="48">
        <f t="shared" si="7"/>
        <v>0.16000000000000003</v>
      </c>
      <c r="H46" s="48">
        <f t="shared" si="8"/>
        <v>0.13999999999999999</v>
      </c>
      <c r="I46" s="47">
        <f t="shared" si="9"/>
        <v>0.22918479999999999</v>
      </c>
    </row>
    <row r="47" spans="1:9" x14ac:dyDescent="0.25">
      <c r="A47" s="47">
        <f t="shared" si="5"/>
        <v>46</v>
      </c>
      <c r="B47" s="47">
        <f t="shared" si="6"/>
        <v>51.9</v>
      </c>
      <c r="C47" s="47" t="s">
        <v>125</v>
      </c>
      <c r="D47" s="47">
        <v>3</v>
      </c>
      <c r="E47" s="47">
        <v>2</v>
      </c>
      <c r="F47" s="47">
        <v>55.633519999999997</v>
      </c>
      <c r="G47" s="48">
        <f t="shared" si="7"/>
        <v>0.24</v>
      </c>
      <c r="H47" s="48">
        <f t="shared" si="8"/>
        <v>0.13999999999999999</v>
      </c>
      <c r="I47" s="47">
        <f t="shared" si="9"/>
        <v>0.13908379999999998</v>
      </c>
    </row>
    <row r="48" spans="1:9" x14ac:dyDescent="0.25">
      <c r="A48" s="47">
        <f t="shared" si="5"/>
        <v>47</v>
      </c>
      <c r="B48" s="47">
        <f t="shared" si="6"/>
        <v>45.8</v>
      </c>
      <c r="C48" s="47" t="s">
        <v>58</v>
      </c>
      <c r="D48" s="47">
        <v>2</v>
      </c>
      <c r="E48" s="47">
        <v>1</v>
      </c>
      <c r="F48" s="47">
        <v>91.202500000000001</v>
      </c>
      <c r="G48" s="48">
        <f t="shared" si="7"/>
        <v>0.16000000000000003</v>
      </c>
      <c r="H48" s="48">
        <f t="shared" si="8"/>
        <v>6.9999999999999993E-2</v>
      </c>
      <c r="I48" s="47">
        <f t="shared" si="9"/>
        <v>0.22800624999999999</v>
      </c>
    </row>
    <row r="49" spans="1:9" x14ac:dyDescent="0.25">
      <c r="A49" s="47">
        <f t="shared" si="5"/>
        <v>48</v>
      </c>
      <c r="B49" s="47">
        <f t="shared" si="6"/>
        <v>44.8</v>
      </c>
      <c r="C49" s="47" t="s">
        <v>108</v>
      </c>
      <c r="D49" s="47">
        <v>2</v>
      </c>
      <c r="E49" s="47">
        <v>2</v>
      </c>
      <c r="F49" s="47">
        <v>59.281619999999997</v>
      </c>
      <c r="G49" s="48">
        <f t="shared" si="7"/>
        <v>0.16000000000000003</v>
      </c>
      <c r="H49" s="48">
        <f t="shared" si="8"/>
        <v>0.13999999999999999</v>
      </c>
      <c r="I49" s="47">
        <f t="shared" si="9"/>
        <v>0.14820405</v>
      </c>
    </row>
    <row r="50" spans="1:9" x14ac:dyDescent="0.25">
      <c r="A50" s="47">
        <f t="shared" si="5"/>
        <v>49</v>
      </c>
      <c r="B50" s="47">
        <f t="shared" si="6"/>
        <v>43.3</v>
      </c>
      <c r="C50" s="47" t="s">
        <v>121</v>
      </c>
      <c r="D50" s="47">
        <v>2</v>
      </c>
      <c r="E50" s="47">
        <v>1</v>
      </c>
      <c r="F50" s="47">
        <v>81.17022</v>
      </c>
      <c r="G50" s="48">
        <f t="shared" si="7"/>
        <v>0.16000000000000003</v>
      </c>
      <c r="H50" s="48">
        <f t="shared" si="8"/>
        <v>6.9999999999999993E-2</v>
      </c>
      <c r="I50" s="47">
        <f t="shared" si="9"/>
        <v>0.20292555000000001</v>
      </c>
    </row>
    <row r="51" spans="1:9" x14ac:dyDescent="0.25">
      <c r="A51" s="47">
        <f t="shared" si="5"/>
        <v>50</v>
      </c>
      <c r="B51" s="47">
        <f t="shared" si="6"/>
        <v>42.4</v>
      </c>
      <c r="C51" s="47" t="s">
        <v>178</v>
      </c>
      <c r="D51" s="47">
        <v>2</v>
      </c>
      <c r="E51" s="47">
        <v>1</v>
      </c>
      <c r="F51" s="47">
        <v>77.522130000000004</v>
      </c>
      <c r="G51" s="48">
        <f t="shared" si="7"/>
        <v>0.16000000000000003</v>
      </c>
      <c r="H51" s="48">
        <f t="shared" si="8"/>
        <v>6.9999999999999993E-2</v>
      </c>
      <c r="I51" s="47">
        <f t="shared" si="9"/>
        <v>0.193805325</v>
      </c>
    </row>
    <row r="52" spans="1:9" x14ac:dyDescent="0.25">
      <c r="A52" s="47">
        <f t="shared" si="5"/>
        <v>51</v>
      </c>
      <c r="B52" s="47">
        <f t="shared" si="6"/>
        <v>42.3</v>
      </c>
      <c r="C52" s="47" t="s">
        <v>62</v>
      </c>
      <c r="D52" s="47">
        <v>1</v>
      </c>
      <c r="E52" s="47">
        <v>2</v>
      </c>
      <c r="F52" s="47">
        <v>81.17022</v>
      </c>
      <c r="G52" s="48">
        <f t="shared" si="7"/>
        <v>8.0000000000000016E-2</v>
      </c>
      <c r="H52" s="48">
        <f t="shared" si="8"/>
        <v>0.13999999999999999</v>
      </c>
      <c r="I52" s="47">
        <f t="shared" si="9"/>
        <v>0.20292555000000001</v>
      </c>
    </row>
    <row r="53" spans="1:9" x14ac:dyDescent="0.25">
      <c r="A53" s="47">
        <f t="shared" si="5"/>
        <v>52</v>
      </c>
      <c r="B53" s="47">
        <f t="shared" si="6"/>
        <v>40.799999999999997</v>
      </c>
      <c r="C53" s="47" t="s">
        <v>68</v>
      </c>
      <c r="D53" s="47">
        <v>2</v>
      </c>
      <c r="E53" s="47">
        <v>1</v>
      </c>
      <c r="F53" s="47">
        <v>71.137950000000004</v>
      </c>
      <c r="G53" s="48">
        <f t="shared" si="7"/>
        <v>0.16000000000000003</v>
      </c>
      <c r="H53" s="48">
        <f t="shared" si="8"/>
        <v>6.9999999999999993E-2</v>
      </c>
      <c r="I53" s="47">
        <f t="shared" si="9"/>
        <v>0.17784487500000001</v>
      </c>
    </row>
    <row r="54" spans="1:9" x14ac:dyDescent="0.25">
      <c r="A54" s="47">
        <f t="shared" si="5"/>
        <v>53</v>
      </c>
      <c r="B54" s="47">
        <f t="shared" si="6"/>
        <v>38.9</v>
      </c>
      <c r="C54" s="47" t="s">
        <v>110</v>
      </c>
      <c r="D54" s="47">
        <v>1</v>
      </c>
      <c r="E54" s="47">
        <v>2</v>
      </c>
      <c r="F54" s="47">
        <v>67.489850000000004</v>
      </c>
      <c r="G54" s="48">
        <f t="shared" si="7"/>
        <v>8.0000000000000016E-2</v>
      </c>
      <c r="H54" s="48">
        <f t="shared" si="8"/>
        <v>0.13999999999999999</v>
      </c>
      <c r="I54" s="47">
        <f t="shared" si="9"/>
        <v>0.16872462500000002</v>
      </c>
    </row>
    <row r="55" spans="1:9" x14ac:dyDescent="0.25">
      <c r="A55" s="47">
        <f t="shared" si="5"/>
        <v>54</v>
      </c>
      <c r="B55" s="47">
        <f t="shared" si="6"/>
        <v>38.4</v>
      </c>
      <c r="C55" s="47" t="s">
        <v>65</v>
      </c>
      <c r="D55" s="47">
        <v>1</v>
      </c>
      <c r="E55" s="47">
        <v>2</v>
      </c>
      <c r="F55" s="47">
        <v>65.665800000000004</v>
      </c>
      <c r="G55" s="48">
        <f t="shared" si="7"/>
        <v>8.0000000000000016E-2</v>
      </c>
      <c r="H55" s="48">
        <f t="shared" si="8"/>
        <v>0.13999999999999999</v>
      </c>
      <c r="I55" s="47">
        <f t="shared" si="9"/>
        <v>0.16416450000000002</v>
      </c>
    </row>
    <row r="56" spans="1:9" x14ac:dyDescent="0.25">
      <c r="A56" s="47">
        <f t="shared" si="5"/>
        <v>55</v>
      </c>
      <c r="B56" s="47">
        <f t="shared" si="6"/>
        <v>38</v>
      </c>
      <c r="C56" s="47" t="s">
        <v>105</v>
      </c>
      <c r="D56" s="47">
        <v>2</v>
      </c>
      <c r="E56" s="47">
        <v>1</v>
      </c>
      <c r="F56" s="47">
        <v>60.193649999999998</v>
      </c>
      <c r="G56" s="48">
        <f t="shared" si="7"/>
        <v>0.16000000000000003</v>
      </c>
      <c r="H56" s="48">
        <f t="shared" si="8"/>
        <v>6.9999999999999993E-2</v>
      </c>
      <c r="I56" s="47">
        <f t="shared" si="9"/>
        <v>0.150484125</v>
      </c>
    </row>
    <row r="57" spans="1:9" x14ac:dyDescent="0.25">
      <c r="A57" s="47">
        <f t="shared" si="5"/>
        <v>56</v>
      </c>
      <c r="B57" s="47">
        <f t="shared" si="6"/>
        <v>36.799999999999997</v>
      </c>
      <c r="C57" s="47" t="s">
        <v>84</v>
      </c>
      <c r="D57" s="47">
        <v>1</v>
      </c>
      <c r="E57" s="47">
        <v>2</v>
      </c>
      <c r="F57" s="47">
        <v>59.281619999999997</v>
      </c>
      <c r="G57" s="48">
        <f t="shared" si="7"/>
        <v>8.0000000000000016E-2</v>
      </c>
      <c r="H57" s="48">
        <f t="shared" si="8"/>
        <v>0.13999999999999999</v>
      </c>
      <c r="I57" s="47">
        <f t="shared" si="9"/>
        <v>0.14820405</v>
      </c>
    </row>
    <row r="58" spans="1:9" x14ac:dyDescent="0.25">
      <c r="A58" s="47">
        <f t="shared" si="5"/>
        <v>57</v>
      </c>
      <c r="B58" s="47">
        <f t="shared" si="6"/>
        <v>36</v>
      </c>
      <c r="C58" s="47" t="s">
        <v>214</v>
      </c>
      <c r="D58" s="47">
        <v>1</v>
      </c>
      <c r="E58" s="47">
        <v>1</v>
      </c>
      <c r="F58" s="47">
        <v>83.906300000000002</v>
      </c>
      <c r="G58" s="48">
        <f t="shared" si="7"/>
        <v>8.0000000000000016E-2</v>
      </c>
      <c r="H58" s="48">
        <f t="shared" si="8"/>
        <v>6.9999999999999993E-2</v>
      </c>
      <c r="I58" s="47">
        <f t="shared" si="9"/>
        <v>0.20976575</v>
      </c>
    </row>
    <row r="59" spans="1:9" x14ac:dyDescent="0.25">
      <c r="A59" s="47">
        <f t="shared" si="5"/>
        <v>58</v>
      </c>
      <c r="B59" s="47">
        <f t="shared" si="6"/>
        <v>35.299999999999997</v>
      </c>
      <c r="C59" s="47" t="s">
        <v>61</v>
      </c>
      <c r="D59" s="47">
        <v>1</v>
      </c>
      <c r="E59" s="47">
        <v>1</v>
      </c>
      <c r="F59" s="47">
        <v>81.17022</v>
      </c>
      <c r="G59" s="48">
        <f t="shared" si="7"/>
        <v>8.0000000000000016E-2</v>
      </c>
      <c r="H59" s="48">
        <f t="shared" si="8"/>
        <v>6.9999999999999993E-2</v>
      </c>
      <c r="I59" s="47">
        <f t="shared" si="9"/>
        <v>0.20292555000000001</v>
      </c>
    </row>
    <row r="60" spans="1:9" x14ac:dyDescent="0.25">
      <c r="A60" s="47">
        <f t="shared" si="5"/>
        <v>59</v>
      </c>
      <c r="B60" s="47">
        <f t="shared" si="6"/>
        <v>34.6</v>
      </c>
      <c r="C60" s="47" t="s">
        <v>80</v>
      </c>
      <c r="D60" s="47">
        <v>1</v>
      </c>
      <c r="E60" s="47">
        <v>1</v>
      </c>
      <c r="F60" s="47">
        <v>78.434150000000002</v>
      </c>
      <c r="G60" s="48">
        <f t="shared" si="7"/>
        <v>8.0000000000000016E-2</v>
      </c>
      <c r="H60" s="48">
        <f t="shared" si="8"/>
        <v>6.9999999999999993E-2</v>
      </c>
      <c r="I60" s="47">
        <f t="shared" si="9"/>
        <v>0.19608537500000001</v>
      </c>
    </row>
    <row r="61" spans="1:9" x14ac:dyDescent="0.25">
      <c r="A61" s="47">
        <f t="shared" si="5"/>
        <v>60</v>
      </c>
      <c r="B61" s="47">
        <f t="shared" si="6"/>
        <v>33.700000000000003</v>
      </c>
      <c r="C61" s="47" t="s">
        <v>72</v>
      </c>
      <c r="D61" s="47">
        <v>1</v>
      </c>
      <c r="E61" s="47">
        <v>1</v>
      </c>
      <c r="F61" s="47">
        <v>74.786050000000003</v>
      </c>
      <c r="G61" s="48">
        <f t="shared" si="7"/>
        <v>8.0000000000000016E-2</v>
      </c>
      <c r="H61" s="48">
        <f t="shared" si="8"/>
        <v>6.9999999999999993E-2</v>
      </c>
      <c r="I61" s="47">
        <f t="shared" si="9"/>
        <v>0.18696512500000001</v>
      </c>
    </row>
    <row r="62" spans="1:9" x14ac:dyDescent="0.25">
      <c r="A62" s="47">
        <f t="shared" si="5"/>
        <v>61</v>
      </c>
      <c r="B62" s="47">
        <f t="shared" si="6"/>
        <v>33.200000000000003</v>
      </c>
      <c r="C62" s="47" t="s">
        <v>95</v>
      </c>
      <c r="D62" s="47">
        <v>1</v>
      </c>
      <c r="E62" s="47">
        <v>2</v>
      </c>
      <c r="F62" s="47">
        <v>44.689219999999999</v>
      </c>
      <c r="G62" s="48">
        <f t="shared" si="7"/>
        <v>8.0000000000000016E-2</v>
      </c>
      <c r="H62" s="48">
        <f t="shared" si="8"/>
        <v>0.13999999999999999</v>
      </c>
      <c r="I62" s="47">
        <f t="shared" si="9"/>
        <v>0.11172304999999999</v>
      </c>
    </row>
    <row r="63" spans="1:9" x14ac:dyDescent="0.25">
      <c r="A63" s="47">
        <f t="shared" si="5"/>
        <v>62</v>
      </c>
      <c r="B63" s="47">
        <f t="shared" si="6"/>
        <v>33</v>
      </c>
      <c r="C63" s="47" t="s">
        <v>166</v>
      </c>
      <c r="D63" s="47">
        <v>1</v>
      </c>
      <c r="E63" s="47">
        <v>1</v>
      </c>
      <c r="F63" s="47">
        <v>72.049970000000002</v>
      </c>
      <c r="G63" s="48">
        <f t="shared" si="7"/>
        <v>8.0000000000000016E-2</v>
      </c>
      <c r="H63" s="48">
        <f t="shared" si="8"/>
        <v>6.9999999999999993E-2</v>
      </c>
      <c r="I63" s="47">
        <f t="shared" si="9"/>
        <v>0.18012492499999999</v>
      </c>
    </row>
    <row r="64" spans="1:9" x14ac:dyDescent="0.25">
      <c r="A64" s="47">
        <f t="shared" si="5"/>
        <v>63</v>
      </c>
      <c r="B64" s="47">
        <f t="shared" si="6"/>
        <v>32.799999999999997</v>
      </c>
      <c r="C64" s="47" t="s">
        <v>103</v>
      </c>
      <c r="D64" s="47">
        <v>1</v>
      </c>
      <c r="E64" s="47">
        <v>1</v>
      </c>
      <c r="F64" s="47">
        <v>71.137950000000004</v>
      </c>
      <c r="G64" s="48">
        <f t="shared" si="7"/>
        <v>8.0000000000000016E-2</v>
      </c>
      <c r="H64" s="48">
        <f t="shared" si="8"/>
        <v>6.9999999999999993E-2</v>
      </c>
      <c r="I64" s="47">
        <f t="shared" si="9"/>
        <v>0.17784487500000001</v>
      </c>
    </row>
    <row r="65" spans="1:9" x14ac:dyDescent="0.25">
      <c r="A65" s="47">
        <f t="shared" si="5"/>
        <v>64</v>
      </c>
      <c r="B65" s="47">
        <f t="shared" si="6"/>
        <v>32.700000000000003</v>
      </c>
      <c r="C65" s="47" t="s">
        <v>88</v>
      </c>
      <c r="D65" s="47">
        <v>1</v>
      </c>
      <c r="E65" s="47">
        <v>2</v>
      </c>
      <c r="F65" s="47">
        <v>42.865169999999999</v>
      </c>
      <c r="G65" s="48">
        <f t="shared" si="7"/>
        <v>8.0000000000000016E-2</v>
      </c>
      <c r="H65" s="48">
        <f t="shared" si="8"/>
        <v>0.13999999999999999</v>
      </c>
      <c r="I65" s="47">
        <f t="shared" si="9"/>
        <v>0.10716292499999999</v>
      </c>
    </row>
    <row r="66" spans="1:9" x14ac:dyDescent="0.25">
      <c r="A66" s="47">
        <f t="shared" ref="A66:A69" si="10">RANK(B66,B:B)</f>
        <v>65</v>
      </c>
      <c r="B66" s="47">
        <f t="shared" si="6"/>
        <v>32.1</v>
      </c>
      <c r="C66" s="47" t="s">
        <v>102</v>
      </c>
      <c r="D66" s="47">
        <v>1</v>
      </c>
      <c r="E66" s="47">
        <v>1</v>
      </c>
      <c r="F66" s="47">
        <v>68.401870000000002</v>
      </c>
      <c r="G66" s="48">
        <f t="shared" si="7"/>
        <v>8.0000000000000016E-2</v>
      </c>
      <c r="H66" s="48">
        <f t="shared" si="8"/>
        <v>6.9999999999999993E-2</v>
      </c>
      <c r="I66" s="47">
        <f t="shared" si="9"/>
        <v>0.17100467499999999</v>
      </c>
    </row>
    <row r="67" spans="1:9" x14ac:dyDescent="0.25">
      <c r="A67" s="47">
        <f t="shared" si="10"/>
        <v>66</v>
      </c>
      <c r="B67" s="47">
        <f t="shared" si="6"/>
        <v>32</v>
      </c>
      <c r="C67" s="47" t="s">
        <v>97</v>
      </c>
      <c r="D67" s="47">
        <v>1</v>
      </c>
      <c r="E67" s="47">
        <v>2</v>
      </c>
      <c r="F67" s="47">
        <v>40.129100000000001</v>
      </c>
      <c r="G67" s="48">
        <f t="shared" si="7"/>
        <v>8.0000000000000016E-2</v>
      </c>
      <c r="H67" s="48">
        <f t="shared" si="8"/>
        <v>0.13999999999999999</v>
      </c>
      <c r="I67" s="47">
        <f t="shared" si="9"/>
        <v>0.10032275</v>
      </c>
    </row>
    <row r="68" spans="1:9" x14ac:dyDescent="0.25">
      <c r="A68" s="47">
        <f t="shared" si="10"/>
        <v>67</v>
      </c>
      <c r="B68" s="47">
        <f t="shared" si="6"/>
        <v>30.4</v>
      </c>
      <c r="C68" s="47" t="s">
        <v>67</v>
      </c>
      <c r="D68" s="47">
        <v>1</v>
      </c>
      <c r="E68" s="47">
        <v>2</v>
      </c>
      <c r="F68" s="47">
        <v>33.74492</v>
      </c>
      <c r="G68" s="48">
        <f t="shared" si="7"/>
        <v>8.0000000000000016E-2</v>
      </c>
      <c r="H68" s="48">
        <f t="shared" si="8"/>
        <v>0.13999999999999999</v>
      </c>
      <c r="I68" s="47">
        <f t="shared" si="9"/>
        <v>8.4362300000000001E-2</v>
      </c>
    </row>
    <row r="69" spans="1:9" x14ac:dyDescent="0.25">
      <c r="A69" s="47">
        <f t="shared" si="10"/>
        <v>68</v>
      </c>
      <c r="B69" s="47">
        <f t="shared" si="6"/>
        <v>26.4</v>
      </c>
      <c r="C69" s="47" t="s">
        <v>93</v>
      </c>
      <c r="D69" s="47">
        <v>1</v>
      </c>
      <c r="E69" s="47">
        <v>1</v>
      </c>
      <c r="F69" s="47">
        <v>45.60125</v>
      </c>
      <c r="G69" s="48">
        <f t="shared" si="7"/>
        <v>8.0000000000000016E-2</v>
      </c>
      <c r="H69" s="48">
        <f t="shared" si="8"/>
        <v>6.9999999999999993E-2</v>
      </c>
      <c r="I69" s="47">
        <f t="shared" si="9"/>
        <v>0.114003125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03897-3033-41E6-84B8-7DD3EA6B59B4}">
  <dimension ref="A1:I31"/>
  <sheetViews>
    <sheetView workbookViewId="0">
      <selection activeCell="C19" sqref="C19"/>
    </sheetView>
  </sheetViews>
  <sheetFormatPr defaultRowHeight="15" x14ac:dyDescent="0.25"/>
  <cols>
    <col min="1" max="1" width="10.85546875" bestFit="1" customWidth="1"/>
    <col min="2" max="2" width="13.28515625" bestFit="1" customWidth="1"/>
    <col min="3" max="3" width="17.42578125" bestFit="1" customWidth="1"/>
    <col min="4" max="4" width="17.5703125" bestFit="1" customWidth="1"/>
    <col min="5" max="5" width="13.7109375" bestFit="1" customWidth="1"/>
    <col min="6" max="6" width="14.85546875" bestFit="1" customWidth="1"/>
    <col min="7" max="7" width="17.5703125" bestFit="1" customWidth="1"/>
    <col min="8" max="8" width="13.7109375" bestFit="1" customWidth="1"/>
    <col min="9" max="9" width="11.42578125" bestFit="1" customWidth="1"/>
  </cols>
  <sheetData>
    <row r="1" spans="1:9" ht="51.75" x14ac:dyDescent="0.25">
      <c r="A1" s="31" t="s">
        <v>202</v>
      </c>
      <c r="B1" s="31" t="s">
        <v>153</v>
      </c>
      <c r="C1" s="31" t="s">
        <v>3</v>
      </c>
      <c r="D1" s="31" t="s">
        <v>5</v>
      </c>
      <c r="E1" s="31" t="s">
        <v>204</v>
      </c>
      <c r="F1" s="31" t="s">
        <v>212</v>
      </c>
      <c r="G1" s="31" t="s">
        <v>150</v>
      </c>
      <c r="H1" s="31" t="s">
        <v>151</v>
      </c>
      <c r="I1" s="31" t="s">
        <v>205</v>
      </c>
    </row>
    <row r="2" spans="1:9" x14ac:dyDescent="0.25">
      <c r="A2" s="49">
        <f t="shared" ref="A2:A29" si="0">RANK(B2,B:B)</f>
        <v>1</v>
      </c>
      <c r="B2" s="24">
        <f t="shared" ref="B2:B29" si="1">ROUND((SUM(G2,H2,I2)*100),1)</f>
        <v>91.5</v>
      </c>
      <c r="C2" s="23" t="s">
        <v>44</v>
      </c>
      <c r="D2" s="23">
        <v>5</v>
      </c>
      <c r="E2" s="23">
        <v>4</v>
      </c>
      <c r="F2" s="23">
        <v>94</v>
      </c>
      <c r="G2" s="9">
        <f t="shared" ref="G2:G29" si="2">(D2/5)*0.4</f>
        <v>0.4</v>
      </c>
      <c r="H2" s="9">
        <f t="shared" ref="H2:H29" si="3">(E2/5)*0.35</f>
        <v>0.27999999999999997</v>
      </c>
      <c r="I2" s="50">
        <f t="shared" ref="I2:I29" si="4">(F2/100)*0.25</f>
        <v>0.23499999999999999</v>
      </c>
    </row>
    <row r="3" spans="1:9" x14ac:dyDescent="0.25">
      <c r="A3" s="49">
        <f t="shared" si="0"/>
        <v>2</v>
      </c>
      <c r="B3" s="24">
        <f t="shared" si="1"/>
        <v>90.3</v>
      </c>
      <c r="C3" s="23" t="s">
        <v>45</v>
      </c>
      <c r="D3" s="23">
        <v>5</v>
      </c>
      <c r="E3" s="23">
        <v>5</v>
      </c>
      <c r="F3" s="23">
        <v>61</v>
      </c>
      <c r="G3" s="9">
        <f t="shared" si="2"/>
        <v>0.4</v>
      </c>
      <c r="H3" s="9">
        <f t="shared" si="3"/>
        <v>0.35</v>
      </c>
      <c r="I3" s="50">
        <f t="shared" si="4"/>
        <v>0.1525</v>
      </c>
    </row>
    <row r="4" spans="1:9" x14ac:dyDescent="0.25">
      <c r="A4" s="49">
        <f t="shared" si="0"/>
        <v>3</v>
      </c>
      <c r="B4" s="24">
        <f t="shared" si="1"/>
        <v>83.5</v>
      </c>
      <c r="C4" s="23" t="s">
        <v>37</v>
      </c>
      <c r="D4" s="23">
        <v>5</v>
      </c>
      <c r="E4" s="23">
        <v>3</v>
      </c>
      <c r="F4" s="23">
        <v>90</v>
      </c>
      <c r="G4" s="9">
        <f t="shared" si="2"/>
        <v>0.4</v>
      </c>
      <c r="H4" s="9">
        <f t="shared" si="3"/>
        <v>0.21</v>
      </c>
      <c r="I4" s="50">
        <f t="shared" si="4"/>
        <v>0.22500000000000001</v>
      </c>
    </row>
    <row r="5" spans="1:9" x14ac:dyDescent="0.25">
      <c r="A5" s="49">
        <f t="shared" si="0"/>
        <v>4</v>
      </c>
      <c r="B5" s="24">
        <f t="shared" si="1"/>
        <v>79.8</v>
      </c>
      <c r="C5" s="23" t="s">
        <v>22</v>
      </c>
      <c r="D5" s="23">
        <v>5</v>
      </c>
      <c r="E5" s="23">
        <v>3</v>
      </c>
      <c r="F5" s="23">
        <v>75</v>
      </c>
      <c r="G5" s="9">
        <f t="shared" si="2"/>
        <v>0.4</v>
      </c>
      <c r="H5" s="9">
        <f t="shared" si="3"/>
        <v>0.21</v>
      </c>
      <c r="I5" s="50">
        <f t="shared" si="4"/>
        <v>0.1875</v>
      </c>
    </row>
    <row r="6" spans="1:9" x14ac:dyDescent="0.25">
      <c r="A6" s="49">
        <f t="shared" si="0"/>
        <v>5</v>
      </c>
      <c r="B6" s="24">
        <f t="shared" si="1"/>
        <v>77.3</v>
      </c>
      <c r="C6" s="23" t="s">
        <v>40</v>
      </c>
      <c r="D6" s="23">
        <v>4</v>
      </c>
      <c r="E6" s="23">
        <v>3</v>
      </c>
      <c r="F6" s="23">
        <v>97</v>
      </c>
      <c r="G6" s="9">
        <f t="shared" si="2"/>
        <v>0.32000000000000006</v>
      </c>
      <c r="H6" s="9">
        <f t="shared" si="3"/>
        <v>0.21</v>
      </c>
      <c r="I6" s="50">
        <f t="shared" si="4"/>
        <v>0.24249999999999999</v>
      </c>
    </row>
    <row r="7" spans="1:9" x14ac:dyDescent="0.25">
      <c r="A7" s="49">
        <f t="shared" si="0"/>
        <v>6</v>
      </c>
      <c r="B7" s="24">
        <f t="shared" si="1"/>
        <v>69.3</v>
      </c>
      <c r="C7" s="23" t="s">
        <v>17</v>
      </c>
      <c r="D7" s="23">
        <v>4</v>
      </c>
      <c r="E7" s="23">
        <v>2</v>
      </c>
      <c r="F7" s="23">
        <v>93</v>
      </c>
      <c r="G7" s="9">
        <f t="shared" si="2"/>
        <v>0.32000000000000006</v>
      </c>
      <c r="H7" s="9">
        <f t="shared" si="3"/>
        <v>0.13999999999999999</v>
      </c>
      <c r="I7" s="50">
        <f t="shared" si="4"/>
        <v>0.23250000000000001</v>
      </c>
    </row>
    <row r="8" spans="1:9" x14ac:dyDescent="0.25">
      <c r="A8" s="49">
        <f t="shared" si="0"/>
        <v>7</v>
      </c>
      <c r="B8" s="24">
        <f t="shared" si="1"/>
        <v>62.5</v>
      </c>
      <c r="C8" s="23" t="s">
        <v>7</v>
      </c>
      <c r="D8" s="23">
        <v>4</v>
      </c>
      <c r="E8" s="23">
        <v>1</v>
      </c>
      <c r="F8" s="23">
        <v>94</v>
      </c>
      <c r="G8" s="9">
        <f t="shared" si="2"/>
        <v>0.32000000000000006</v>
      </c>
      <c r="H8" s="9">
        <f t="shared" si="3"/>
        <v>6.9999999999999993E-2</v>
      </c>
      <c r="I8" s="50">
        <f t="shared" si="4"/>
        <v>0.23499999999999999</v>
      </c>
    </row>
    <row r="9" spans="1:9" x14ac:dyDescent="0.25">
      <c r="A9" s="49">
        <f t="shared" si="0"/>
        <v>8</v>
      </c>
      <c r="B9" s="24">
        <f t="shared" si="1"/>
        <v>58.5</v>
      </c>
      <c r="C9" s="23" t="s">
        <v>27</v>
      </c>
      <c r="D9" s="23">
        <v>3</v>
      </c>
      <c r="E9" s="23">
        <v>2</v>
      </c>
      <c r="F9" s="23">
        <v>82</v>
      </c>
      <c r="G9" s="9">
        <f t="shared" si="2"/>
        <v>0.24</v>
      </c>
      <c r="H9" s="9">
        <f t="shared" si="3"/>
        <v>0.13999999999999999</v>
      </c>
      <c r="I9" s="50">
        <f t="shared" si="4"/>
        <v>0.20499999999999999</v>
      </c>
    </row>
    <row r="10" spans="1:9" x14ac:dyDescent="0.25">
      <c r="A10" s="49">
        <f t="shared" si="0"/>
        <v>9</v>
      </c>
      <c r="B10" s="24">
        <f t="shared" si="1"/>
        <v>54.5</v>
      </c>
      <c r="C10" s="23" t="s">
        <v>21</v>
      </c>
      <c r="D10" s="23">
        <v>3</v>
      </c>
      <c r="E10" s="23">
        <v>1</v>
      </c>
      <c r="F10" s="23">
        <v>94</v>
      </c>
      <c r="G10" s="9">
        <f t="shared" si="2"/>
        <v>0.24</v>
      </c>
      <c r="H10" s="9">
        <f t="shared" si="3"/>
        <v>6.9999999999999993E-2</v>
      </c>
      <c r="I10" s="50">
        <f t="shared" si="4"/>
        <v>0.23499999999999999</v>
      </c>
    </row>
    <row r="11" spans="1:9" x14ac:dyDescent="0.25">
      <c r="A11" s="49">
        <f t="shared" si="0"/>
        <v>10</v>
      </c>
      <c r="B11" s="24">
        <f t="shared" si="1"/>
        <v>53.3</v>
      </c>
      <c r="C11" s="23" t="s">
        <v>18</v>
      </c>
      <c r="D11" s="23">
        <v>2</v>
      </c>
      <c r="E11" s="23">
        <v>2</v>
      </c>
      <c r="F11" s="23">
        <v>93</v>
      </c>
      <c r="G11" s="9">
        <f t="shared" si="2"/>
        <v>0.16000000000000003</v>
      </c>
      <c r="H11" s="9">
        <f t="shared" si="3"/>
        <v>0.13999999999999999</v>
      </c>
      <c r="I11" s="50">
        <f t="shared" si="4"/>
        <v>0.23250000000000001</v>
      </c>
    </row>
    <row r="12" spans="1:9" x14ac:dyDescent="0.25">
      <c r="A12" s="49">
        <f t="shared" si="0"/>
        <v>11</v>
      </c>
      <c r="B12" s="24">
        <f t="shared" si="1"/>
        <v>44.8</v>
      </c>
      <c r="C12" s="23" t="s">
        <v>35</v>
      </c>
      <c r="D12" s="23">
        <v>2</v>
      </c>
      <c r="E12" s="23">
        <v>2</v>
      </c>
      <c r="F12" s="23">
        <v>59</v>
      </c>
      <c r="G12" s="9">
        <f t="shared" si="2"/>
        <v>0.16000000000000003</v>
      </c>
      <c r="H12" s="9">
        <f t="shared" si="3"/>
        <v>0.13999999999999999</v>
      </c>
      <c r="I12" s="50">
        <f t="shared" si="4"/>
        <v>0.14749999999999999</v>
      </c>
    </row>
    <row r="13" spans="1:9" x14ac:dyDescent="0.25">
      <c r="A13" s="49">
        <f t="shared" si="0"/>
        <v>12</v>
      </c>
      <c r="B13" s="24">
        <f t="shared" si="1"/>
        <v>43.3</v>
      </c>
      <c r="C13" s="23" t="s">
        <v>38</v>
      </c>
      <c r="D13" s="23">
        <v>2</v>
      </c>
      <c r="E13" s="23">
        <v>1</v>
      </c>
      <c r="F13" s="23">
        <v>81</v>
      </c>
      <c r="G13" s="9">
        <f t="shared" si="2"/>
        <v>0.16000000000000003</v>
      </c>
      <c r="H13" s="9">
        <f t="shared" si="3"/>
        <v>6.9999999999999993E-2</v>
      </c>
      <c r="I13" s="50">
        <f t="shared" si="4"/>
        <v>0.20250000000000001</v>
      </c>
    </row>
    <row r="14" spans="1:9" x14ac:dyDescent="0.25">
      <c r="A14" s="49">
        <f t="shared" si="0"/>
        <v>13</v>
      </c>
      <c r="B14" s="24">
        <f t="shared" si="1"/>
        <v>41.5</v>
      </c>
      <c r="C14" s="23" t="s">
        <v>8</v>
      </c>
      <c r="D14" s="23">
        <v>2</v>
      </c>
      <c r="E14" s="23">
        <v>1</v>
      </c>
      <c r="F14" s="9">
        <v>74</v>
      </c>
      <c r="G14" s="9">
        <f t="shared" si="2"/>
        <v>0.16000000000000003</v>
      </c>
      <c r="H14" s="9">
        <f t="shared" si="3"/>
        <v>6.9999999999999993E-2</v>
      </c>
      <c r="I14" s="50">
        <f t="shared" si="4"/>
        <v>0.185</v>
      </c>
    </row>
    <row r="15" spans="1:9" x14ac:dyDescent="0.25">
      <c r="A15" s="49">
        <f t="shared" si="0"/>
        <v>14</v>
      </c>
      <c r="B15" s="24">
        <f t="shared" si="1"/>
        <v>40</v>
      </c>
      <c r="C15" s="23" t="s">
        <v>11</v>
      </c>
      <c r="D15" s="23">
        <v>1</v>
      </c>
      <c r="E15" s="23">
        <v>2</v>
      </c>
      <c r="F15" s="23">
        <v>72</v>
      </c>
      <c r="G15" s="9">
        <f t="shared" si="2"/>
        <v>8.0000000000000016E-2</v>
      </c>
      <c r="H15" s="9">
        <f t="shared" si="3"/>
        <v>0.13999999999999999</v>
      </c>
      <c r="I15" s="50">
        <f t="shared" si="4"/>
        <v>0.18</v>
      </c>
    </row>
    <row r="16" spans="1:9" x14ac:dyDescent="0.25">
      <c r="A16" s="49">
        <f t="shared" si="0"/>
        <v>15</v>
      </c>
      <c r="B16" s="24">
        <f t="shared" si="1"/>
        <v>38</v>
      </c>
      <c r="C16" s="23" t="s">
        <v>31</v>
      </c>
      <c r="D16" s="23">
        <v>2</v>
      </c>
      <c r="E16" s="23">
        <v>1</v>
      </c>
      <c r="F16" s="23">
        <v>60</v>
      </c>
      <c r="G16" s="9">
        <f t="shared" si="2"/>
        <v>0.16000000000000003</v>
      </c>
      <c r="H16" s="9">
        <f t="shared" si="3"/>
        <v>6.9999999999999993E-2</v>
      </c>
      <c r="I16" s="50">
        <f t="shared" si="4"/>
        <v>0.15</v>
      </c>
    </row>
    <row r="17" spans="1:9" x14ac:dyDescent="0.25">
      <c r="A17" s="49">
        <f t="shared" si="0"/>
        <v>16</v>
      </c>
      <c r="B17" s="24">
        <f t="shared" si="1"/>
        <v>37.5</v>
      </c>
      <c r="C17" s="23" t="s">
        <v>16</v>
      </c>
      <c r="D17" s="23">
        <v>1</v>
      </c>
      <c r="E17" s="23">
        <v>2</v>
      </c>
      <c r="F17" s="23">
        <v>62</v>
      </c>
      <c r="G17" s="9">
        <f t="shared" si="2"/>
        <v>8.0000000000000016E-2</v>
      </c>
      <c r="H17" s="9">
        <f t="shared" si="3"/>
        <v>0.13999999999999999</v>
      </c>
      <c r="I17" s="50">
        <f t="shared" si="4"/>
        <v>0.155</v>
      </c>
    </row>
    <row r="18" spans="1:9" x14ac:dyDescent="0.25">
      <c r="A18" s="49">
        <f t="shared" si="0"/>
        <v>17</v>
      </c>
      <c r="B18" s="24">
        <f t="shared" si="1"/>
        <v>36</v>
      </c>
      <c r="C18" s="23" t="s">
        <v>215</v>
      </c>
      <c r="D18" s="23">
        <v>1</v>
      </c>
      <c r="E18" s="23">
        <v>1</v>
      </c>
      <c r="F18" s="23">
        <v>84</v>
      </c>
      <c r="G18" s="9">
        <f t="shared" si="2"/>
        <v>8.0000000000000016E-2</v>
      </c>
      <c r="H18" s="9">
        <f t="shared" si="3"/>
        <v>6.9999999999999993E-2</v>
      </c>
      <c r="I18" s="50">
        <f t="shared" si="4"/>
        <v>0.21</v>
      </c>
    </row>
    <row r="19" spans="1:9" x14ac:dyDescent="0.25">
      <c r="A19" s="49">
        <f t="shared" si="0"/>
        <v>18</v>
      </c>
      <c r="B19" s="24">
        <f t="shared" si="1"/>
        <v>35.299999999999997</v>
      </c>
      <c r="C19" s="23" t="s">
        <v>10</v>
      </c>
      <c r="D19" s="23">
        <v>1</v>
      </c>
      <c r="E19" s="23">
        <v>1</v>
      </c>
      <c r="F19" s="23">
        <v>81</v>
      </c>
      <c r="G19" s="9">
        <f t="shared" si="2"/>
        <v>8.0000000000000016E-2</v>
      </c>
      <c r="H19" s="9">
        <f t="shared" si="3"/>
        <v>6.9999999999999993E-2</v>
      </c>
      <c r="I19" s="50">
        <f t="shared" si="4"/>
        <v>0.20250000000000001</v>
      </c>
    </row>
    <row r="20" spans="1:9" x14ac:dyDescent="0.25">
      <c r="A20" s="49">
        <f t="shared" si="0"/>
        <v>19</v>
      </c>
      <c r="B20" s="24">
        <f t="shared" si="1"/>
        <v>34.5</v>
      </c>
      <c r="C20" s="23" t="s">
        <v>15</v>
      </c>
      <c r="D20" s="23">
        <v>1</v>
      </c>
      <c r="E20" s="23">
        <v>1</v>
      </c>
      <c r="F20" s="23">
        <v>78</v>
      </c>
      <c r="G20" s="9">
        <f t="shared" si="2"/>
        <v>8.0000000000000016E-2</v>
      </c>
      <c r="H20" s="9">
        <f t="shared" si="3"/>
        <v>6.9999999999999993E-2</v>
      </c>
      <c r="I20" s="50">
        <f t="shared" si="4"/>
        <v>0.19500000000000001</v>
      </c>
    </row>
    <row r="21" spans="1:9" x14ac:dyDescent="0.25">
      <c r="A21" s="49">
        <f t="shared" si="0"/>
        <v>20</v>
      </c>
      <c r="B21" s="24">
        <f t="shared" si="1"/>
        <v>33.799999999999997</v>
      </c>
      <c r="C21" s="23" t="s">
        <v>14</v>
      </c>
      <c r="D21" s="23">
        <v>1</v>
      </c>
      <c r="E21" s="23">
        <v>1</v>
      </c>
      <c r="F21" s="25">
        <v>75</v>
      </c>
      <c r="G21" s="9">
        <f t="shared" si="2"/>
        <v>8.0000000000000016E-2</v>
      </c>
      <c r="H21" s="9">
        <f t="shared" si="3"/>
        <v>6.9999999999999993E-2</v>
      </c>
      <c r="I21" s="50">
        <f t="shared" si="4"/>
        <v>0.1875</v>
      </c>
    </row>
    <row r="22" spans="1:9" x14ac:dyDescent="0.25">
      <c r="A22" s="49">
        <f t="shared" si="0"/>
        <v>21</v>
      </c>
      <c r="B22" s="24">
        <f t="shared" si="1"/>
        <v>33.299999999999997</v>
      </c>
      <c r="C22" s="23" t="s">
        <v>24</v>
      </c>
      <c r="D22" s="23">
        <v>1</v>
      </c>
      <c r="E22" s="23">
        <v>2</v>
      </c>
      <c r="F22" s="23">
        <v>45</v>
      </c>
      <c r="G22" s="9">
        <f t="shared" si="2"/>
        <v>8.0000000000000016E-2</v>
      </c>
      <c r="H22" s="9">
        <f t="shared" si="3"/>
        <v>0.13999999999999999</v>
      </c>
      <c r="I22" s="50">
        <f t="shared" si="4"/>
        <v>0.1125</v>
      </c>
    </row>
    <row r="23" spans="1:9" x14ac:dyDescent="0.25">
      <c r="A23" s="49">
        <f t="shared" si="0"/>
        <v>22</v>
      </c>
      <c r="B23" s="24">
        <f t="shared" si="1"/>
        <v>33</v>
      </c>
      <c r="C23" s="23" t="s">
        <v>34</v>
      </c>
      <c r="D23" s="23">
        <v>1</v>
      </c>
      <c r="E23" s="23">
        <v>1</v>
      </c>
      <c r="F23" s="23">
        <v>72</v>
      </c>
      <c r="G23" s="9">
        <f t="shared" si="2"/>
        <v>8.0000000000000016E-2</v>
      </c>
      <c r="H23" s="9">
        <f t="shared" si="3"/>
        <v>6.9999999999999993E-2</v>
      </c>
      <c r="I23" s="50">
        <f t="shared" si="4"/>
        <v>0.18</v>
      </c>
    </row>
    <row r="24" spans="1:9" x14ac:dyDescent="0.25">
      <c r="A24" s="49">
        <f t="shared" si="0"/>
        <v>23</v>
      </c>
      <c r="B24" s="24">
        <f t="shared" si="1"/>
        <v>32.799999999999997</v>
      </c>
      <c r="C24" s="23" t="s">
        <v>30</v>
      </c>
      <c r="D24" s="23">
        <v>1</v>
      </c>
      <c r="E24" s="23">
        <v>1</v>
      </c>
      <c r="F24" s="23">
        <v>71</v>
      </c>
      <c r="G24" s="9">
        <f t="shared" si="2"/>
        <v>8.0000000000000016E-2</v>
      </c>
      <c r="H24" s="9">
        <f t="shared" si="3"/>
        <v>6.9999999999999993E-2</v>
      </c>
      <c r="I24" s="50">
        <f t="shared" si="4"/>
        <v>0.17749999999999999</v>
      </c>
    </row>
    <row r="25" spans="1:9" x14ac:dyDescent="0.25">
      <c r="A25" s="49">
        <f t="shared" si="0"/>
        <v>23</v>
      </c>
      <c r="B25" s="24">
        <f t="shared" si="1"/>
        <v>32.799999999999997</v>
      </c>
      <c r="C25" s="23" t="s">
        <v>19</v>
      </c>
      <c r="D25" s="23">
        <v>1</v>
      </c>
      <c r="E25" s="23">
        <v>2</v>
      </c>
      <c r="F25" s="23">
        <v>43</v>
      </c>
      <c r="G25" s="9">
        <f t="shared" si="2"/>
        <v>8.0000000000000016E-2</v>
      </c>
      <c r="H25" s="9">
        <f t="shared" si="3"/>
        <v>0.13999999999999999</v>
      </c>
      <c r="I25" s="50">
        <f t="shared" si="4"/>
        <v>0.1075</v>
      </c>
    </row>
    <row r="26" spans="1:9" x14ac:dyDescent="0.25">
      <c r="A26" s="49">
        <f t="shared" si="0"/>
        <v>25</v>
      </c>
      <c r="B26" s="24">
        <f t="shared" si="1"/>
        <v>32</v>
      </c>
      <c r="C26" s="23" t="s">
        <v>29</v>
      </c>
      <c r="D26" s="23">
        <v>1</v>
      </c>
      <c r="E26" s="23">
        <v>1</v>
      </c>
      <c r="F26" s="23">
        <v>68</v>
      </c>
      <c r="G26" s="9">
        <f t="shared" si="2"/>
        <v>8.0000000000000016E-2</v>
      </c>
      <c r="H26" s="9">
        <f t="shared" si="3"/>
        <v>6.9999999999999993E-2</v>
      </c>
      <c r="I26" s="50">
        <f t="shared" si="4"/>
        <v>0.17</v>
      </c>
    </row>
    <row r="27" spans="1:9" x14ac:dyDescent="0.25">
      <c r="A27" s="49">
        <f t="shared" si="0"/>
        <v>25</v>
      </c>
      <c r="B27" s="24">
        <f t="shared" si="1"/>
        <v>32</v>
      </c>
      <c r="C27" s="23" t="s">
        <v>26</v>
      </c>
      <c r="D27" s="23">
        <v>1</v>
      </c>
      <c r="E27" s="23">
        <v>2</v>
      </c>
      <c r="F27" s="23">
        <v>40</v>
      </c>
      <c r="G27" s="9">
        <f t="shared" si="2"/>
        <v>8.0000000000000016E-2</v>
      </c>
      <c r="H27" s="9">
        <f t="shared" si="3"/>
        <v>0.13999999999999999</v>
      </c>
      <c r="I27" s="50">
        <f t="shared" si="4"/>
        <v>0.1</v>
      </c>
    </row>
    <row r="28" spans="1:9" x14ac:dyDescent="0.25">
      <c r="A28" s="49">
        <f t="shared" si="0"/>
        <v>27</v>
      </c>
      <c r="B28" s="24">
        <f t="shared" si="1"/>
        <v>30.5</v>
      </c>
      <c r="C28" s="23" t="s">
        <v>13</v>
      </c>
      <c r="D28" s="23">
        <v>1</v>
      </c>
      <c r="E28" s="23">
        <v>2</v>
      </c>
      <c r="F28" s="23">
        <v>34</v>
      </c>
      <c r="G28" s="9">
        <f t="shared" si="2"/>
        <v>8.0000000000000016E-2</v>
      </c>
      <c r="H28" s="9">
        <f t="shared" si="3"/>
        <v>0.13999999999999999</v>
      </c>
      <c r="I28" s="50">
        <f t="shared" si="4"/>
        <v>8.5000000000000006E-2</v>
      </c>
    </row>
    <row r="29" spans="1:9" x14ac:dyDescent="0.25">
      <c r="A29" s="51">
        <f t="shared" si="0"/>
        <v>28</v>
      </c>
      <c r="B29" s="52">
        <f t="shared" si="1"/>
        <v>26.5</v>
      </c>
      <c r="C29" s="53" t="s">
        <v>23</v>
      </c>
      <c r="D29" s="53">
        <v>1</v>
      </c>
      <c r="E29" s="53">
        <v>1</v>
      </c>
      <c r="F29" s="53">
        <v>46</v>
      </c>
      <c r="G29" s="54">
        <f t="shared" si="2"/>
        <v>8.0000000000000016E-2</v>
      </c>
      <c r="H29" s="54">
        <f t="shared" si="3"/>
        <v>6.9999999999999993E-2</v>
      </c>
      <c r="I29" s="55">
        <f t="shared" si="4"/>
        <v>0.115</v>
      </c>
    </row>
    <row r="30" spans="1:9" x14ac:dyDescent="0.25">
      <c r="A30" s="2"/>
      <c r="B30" s="2"/>
      <c r="G30" s="4"/>
      <c r="H30" s="4"/>
      <c r="I30" s="2"/>
    </row>
    <row r="31" spans="1:9" x14ac:dyDescent="0.25">
      <c r="A31" s="2"/>
      <c r="B31" s="2"/>
      <c r="G31" s="4"/>
      <c r="H31" s="4"/>
      <c r="I31" s="2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82817-D376-4B09-A972-3609B0646A04}">
  <dimension ref="A1:E58"/>
  <sheetViews>
    <sheetView workbookViewId="0">
      <selection activeCell="E1" sqref="E1:E1048576"/>
    </sheetView>
  </sheetViews>
  <sheetFormatPr defaultColWidth="26.42578125" defaultRowHeight="15" x14ac:dyDescent="0.25"/>
  <cols>
    <col min="1" max="1" width="19.140625" bestFit="1" customWidth="1"/>
    <col min="2" max="2" width="35" bestFit="1" customWidth="1"/>
    <col min="3" max="3" width="27.28515625" bestFit="1" customWidth="1"/>
    <col min="4" max="4" width="19" bestFit="1" customWidth="1"/>
    <col min="5" max="5" width="9.7109375" bestFit="1" customWidth="1"/>
  </cols>
  <sheetData>
    <row r="1" spans="1:5" ht="31.5" x14ac:dyDescent="0.25">
      <c r="A1" s="30" t="s">
        <v>208</v>
      </c>
      <c r="B1" s="30" t="s">
        <v>218</v>
      </c>
      <c r="C1" s="30" t="s">
        <v>155</v>
      </c>
      <c r="D1" s="30" t="s">
        <v>219</v>
      </c>
      <c r="E1" s="30" t="s">
        <v>156</v>
      </c>
    </row>
    <row r="2" spans="1:5" x14ac:dyDescent="0.25">
      <c r="A2" s="61" t="s">
        <v>65</v>
      </c>
      <c r="B2" s="60" t="s">
        <v>220</v>
      </c>
      <c r="C2" s="60" t="s">
        <v>174</v>
      </c>
      <c r="D2" s="63">
        <v>0.25018940000000001</v>
      </c>
      <c r="E2" s="64">
        <v>1226.06</v>
      </c>
    </row>
    <row r="3" spans="1:5" x14ac:dyDescent="0.25">
      <c r="A3" s="61" t="s">
        <v>65</v>
      </c>
      <c r="B3" s="60" t="s">
        <v>221</v>
      </c>
      <c r="C3" s="60" t="s">
        <v>222</v>
      </c>
      <c r="D3" s="63">
        <v>0.25018940000000001</v>
      </c>
      <c r="E3" s="64">
        <v>3003.85</v>
      </c>
    </row>
    <row r="4" spans="1:5" x14ac:dyDescent="0.25">
      <c r="A4" s="61" t="s">
        <v>62</v>
      </c>
      <c r="B4" s="60" t="s">
        <v>220</v>
      </c>
      <c r="C4" s="60" t="s">
        <v>174</v>
      </c>
      <c r="D4" s="63">
        <v>0.1751894</v>
      </c>
      <c r="E4" s="64">
        <v>858.52</v>
      </c>
    </row>
    <row r="5" spans="1:5" x14ac:dyDescent="0.25">
      <c r="A5" s="61" t="s">
        <v>62</v>
      </c>
      <c r="B5" s="60" t="s">
        <v>221</v>
      </c>
      <c r="C5" s="60" t="s">
        <v>222</v>
      </c>
      <c r="D5" s="63">
        <v>0.1751894</v>
      </c>
      <c r="E5" s="64">
        <v>2103.38</v>
      </c>
    </row>
    <row r="6" spans="1:5" x14ac:dyDescent="0.25">
      <c r="A6" s="61" t="s">
        <v>91</v>
      </c>
      <c r="B6" s="60" t="s">
        <v>220</v>
      </c>
      <c r="C6" s="60" t="s">
        <v>174</v>
      </c>
      <c r="D6" s="63">
        <v>0.35284090000000001</v>
      </c>
      <c r="E6" s="64">
        <v>2002.12</v>
      </c>
    </row>
    <row r="7" spans="1:5" x14ac:dyDescent="0.25">
      <c r="A7" s="61" t="s">
        <v>137</v>
      </c>
      <c r="B7" s="60" t="s">
        <v>167</v>
      </c>
      <c r="C7" s="60" t="s">
        <v>223</v>
      </c>
      <c r="D7" s="63">
        <v>0.15492420000000001</v>
      </c>
      <c r="E7" s="64">
        <v>0</v>
      </c>
    </row>
    <row r="8" spans="1:5" x14ac:dyDescent="0.25">
      <c r="A8" s="61" t="s">
        <v>136</v>
      </c>
      <c r="B8" s="60" t="s">
        <v>167</v>
      </c>
      <c r="C8" s="60" t="s">
        <v>223</v>
      </c>
      <c r="D8" s="63">
        <v>0.25</v>
      </c>
      <c r="E8" s="64">
        <v>0</v>
      </c>
    </row>
    <row r="9" spans="1:5" x14ac:dyDescent="0.25">
      <c r="A9" s="61" t="s">
        <v>133</v>
      </c>
      <c r="B9" s="60" t="s">
        <v>167</v>
      </c>
      <c r="C9" s="60" t="s">
        <v>223</v>
      </c>
      <c r="D9" s="63">
        <v>0.24962119999999999</v>
      </c>
      <c r="E9" s="64">
        <v>0</v>
      </c>
    </row>
    <row r="10" spans="1:5" x14ac:dyDescent="0.25">
      <c r="A10" s="61" t="s">
        <v>132</v>
      </c>
      <c r="B10" s="60" t="s">
        <v>167</v>
      </c>
      <c r="C10" s="60" t="s">
        <v>223</v>
      </c>
      <c r="D10" s="63">
        <v>0.25</v>
      </c>
      <c r="E10" s="64">
        <v>0</v>
      </c>
    </row>
    <row r="11" spans="1:5" x14ac:dyDescent="0.25">
      <c r="A11" s="61" t="s">
        <v>129</v>
      </c>
      <c r="B11" s="60" t="s">
        <v>226</v>
      </c>
      <c r="C11" s="60" t="s">
        <v>169</v>
      </c>
      <c r="D11" s="63">
        <v>0.25056820000000002</v>
      </c>
      <c r="E11" s="64">
        <v>28985.37</v>
      </c>
    </row>
    <row r="12" spans="1:5" x14ac:dyDescent="0.25">
      <c r="A12" s="61" t="s">
        <v>125</v>
      </c>
      <c r="B12" s="60" t="s">
        <v>226</v>
      </c>
      <c r="C12" s="60" t="s">
        <v>169</v>
      </c>
      <c r="D12" s="63">
        <v>0.25018940000000001</v>
      </c>
      <c r="E12" s="64">
        <v>28941.55</v>
      </c>
    </row>
    <row r="13" spans="1:5" x14ac:dyDescent="0.25">
      <c r="A13" s="61" t="s">
        <v>124</v>
      </c>
      <c r="B13" s="60" t="s">
        <v>226</v>
      </c>
      <c r="C13" s="60" t="s">
        <v>169</v>
      </c>
      <c r="D13" s="63">
        <v>0.25</v>
      </c>
      <c r="E13" s="64">
        <v>28919.64</v>
      </c>
    </row>
    <row r="14" spans="1:5" x14ac:dyDescent="0.25">
      <c r="A14" s="61" t="s">
        <v>122</v>
      </c>
      <c r="B14" s="60" t="s">
        <v>167</v>
      </c>
      <c r="C14" s="60" t="s">
        <v>223</v>
      </c>
      <c r="D14" s="63">
        <v>0.29299239999999999</v>
      </c>
      <c r="E14" s="64">
        <v>0</v>
      </c>
    </row>
    <row r="15" spans="1:5" x14ac:dyDescent="0.25">
      <c r="A15" s="61" t="s">
        <v>141</v>
      </c>
      <c r="B15" s="60" t="s">
        <v>167</v>
      </c>
      <c r="C15" s="60" t="s">
        <v>223</v>
      </c>
      <c r="D15" s="63">
        <v>0.25</v>
      </c>
      <c r="E15" s="64">
        <v>0</v>
      </c>
    </row>
    <row r="16" spans="1:5" x14ac:dyDescent="0.25">
      <c r="A16" s="61" t="s">
        <v>140</v>
      </c>
      <c r="B16" s="60" t="s">
        <v>167</v>
      </c>
      <c r="C16" s="60" t="s">
        <v>223</v>
      </c>
      <c r="D16" s="63">
        <v>0.25037880000000001</v>
      </c>
      <c r="E16" s="64">
        <v>0</v>
      </c>
    </row>
    <row r="17" spans="1:5" x14ac:dyDescent="0.25">
      <c r="A17" s="61" t="s">
        <v>121</v>
      </c>
      <c r="B17" s="60" t="s">
        <v>220</v>
      </c>
      <c r="C17" s="60" t="s">
        <v>172</v>
      </c>
      <c r="D17" s="63">
        <v>0.36136360000000001</v>
      </c>
      <c r="E17" s="64">
        <v>2819.42</v>
      </c>
    </row>
    <row r="18" spans="1:5" x14ac:dyDescent="0.25">
      <c r="A18" s="61" t="s">
        <v>108</v>
      </c>
      <c r="B18" s="60" t="s">
        <v>226</v>
      </c>
      <c r="C18" s="60" t="s">
        <v>173</v>
      </c>
      <c r="D18" s="63">
        <v>0.22500000000000001</v>
      </c>
      <c r="E18" s="64">
        <v>22719.81</v>
      </c>
    </row>
    <row r="19" spans="1:5" x14ac:dyDescent="0.25">
      <c r="A19" s="61" t="s">
        <v>109</v>
      </c>
      <c r="B19" s="60" t="s">
        <v>220</v>
      </c>
      <c r="C19" s="60" t="s">
        <v>174</v>
      </c>
      <c r="D19" s="63">
        <v>0.25</v>
      </c>
      <c r="E19" s="64">
        <v>1612.02</v>
      </c>
    </row>
    <row r="20" spans="1:5" x14ac:dyDescent="0.25">
      <c r="A20" s="61" t="s">
        <v>54</v>
      </c>
      <c r="B20" s="60" t="s">
        <v>220</v>
      </c>
      <c r="C20" s="60" t="s">
        <v>174</v>
      </c>
      <c r="D20" s="63">
        <v>0.25</v>
      </c>
      <c r="E20" s="64">
        <v>1612.02</v>
      </c>
    </row>
    <row r="21" spans="1:5" x14ac:dyDescent="0.25">
      <c r="A21" s="61" t="s">
        <v>70</v>
      </c>
      <c r="B21" s="60" t="s">
        <v>167</v>
      </c>
      <c r="C21" s="60" t="s">
        <v>223</v>
      </c>
      <c r="D21" s="63">
        <v>0.25018940000000001</v>
      </c>
      <c r="E21" s="64">
        <v>0</v>
      </c>
    </row>
    <row r="22" spans="1:5" x14ac:dyDescent="0.25">
      <c r="A22" s="61" t="s">
        <v>83</v>
      </c>
      <c r="B22" s="60" t="s">
        <v>167</v>
      </c>
      <c r="C22" s="60" t="s">
        <v>223</v>
      </c>
      <c r="D22" s="63">
        <v>0.24962119999999999</v>
      </c>
      <c r="E22" s="64">
        <v>0</v>
      </c>
    </row>
    <row r="23" spans="1:5" x14ac:dyDescent="0.25">
      <c r="A23" s="61" t="s">
        <v>81</v>
      </c>
      <c r="B23" s="60" t="s">
        <v>167</v>
      </c>
      <c r="C23" s="60" t="s">
        <v>223</v>
      </c>
      <c r="D23" s="63">
        <v>0.24981059999999999</v>
      </c>
      <c r="E23" s="64">
        <v>0</v>
      </c>
    </row>
    <row r="24" spans="1:5" x14ac:dyDescent="0.25">
      <c r="A24" s="61" t="s">
        <v>79</v>
      </c>
      <c r="B24" s="60" t="s">
        <v>220</v>
      </c>
      <c r="C24" s="60" t="s">
        <v>174</v>
      </c>
      <c r="D24" s="63">
        <v>0.25037880000000001</v>
      </c>
      <c r="E24" s="64">
        <v>1485.3</v>
      </c>
    </row>
    <row r="25" spans="1:5" x14ac:dyDescent="0.25">
      <c r="A25" s="61" t="s">
        <v>76</v>
      </c>
      <c r="B25" s="60" t="s">
        <v>220</v>
      </c>
      <c r="C25" s="60" t="s">
        <v>174</v>
      </c>
      <c r="D25" s="63">
        <v>0.31287880000000001</v>
      </c>
      <c r="E25" s="64">
        <v>1856.07</v>
      </c>
    </row>
    <row r="26" spans="1:5" x14ac:dyDescent="0.25">
      <c r="A26" s="61" t="s">
        <v>165</v>
      </c>
      <c r="B26" s="60" t="s">
        <v>167</v>
      </c>
      <c r="C26" s="60" t="s">
        <v>223</v>
      </c>
      <c r="D26" s="63">
        <v>0.25018940000000001</v>
      </c>
      <c r="E26" s="64">
        <v>0</v>
      </c>
    </row>
    <row r="27" spans="1:5" x14ac:dyDescent="0.25">
      <c r="A27" s="61" t="s">
        <v>113</v>
      </c>
      <c r="B27" s="60" t="s">
        <v>220</v>
      </c>
      <c r="C27" s="60" t="s">
        <v>174</v>
      </c>
      <c r="D27" s="63">
        <v>0.25</v>
      </c>
      <c r="E27" s="64">
        <v>1354.09</v>
      </c>
    </row>
    <row r="28" spans="1:5" x14ac:dyDescent="0.25">
      <c r="A28" s="61" t="s">
        <v>112</v>
      </c>
      <c r="B28" s="60" t="s">
        <v>220</v>
      </c>
      <c r="C28" s="60" t="s">
        <v>174</v>
      </c>
      <c r="D28" s="63">
        <v>0.25</v>
      </c>
      <c r="E28" s="64">
        <v>1354.09</v>
      </c>
    </row>
    <row r="29" spans="1:5" x14ac:dyDescent="0.25">
      <c r="A29" s="61" t="s">
        <v>111</v>
      </c>
      <c r="B29" s="60" t="s">
        <v>220</v>
      </c>
      <c r="C29" s="60" t="s">
        <v>174</v>
      </c>
      <c r="D29" s="63">
        <v>0.25</v>
      </c>
      <c r="E29" s="64">
        <v>1354.09</v>
      </c>
    </row>
    <row r="30" spans="1:5" x14ac:dyDescent="0.25">
      <c r="A30" s="61" t="s">
        <v>86</v>
      </c>
      <c r="B30" s="60" t="s">
        <v>220</v>
      </c>
      <c r="C30" s="60" t="s">
        <v>174</v>
      </c>
      <c r="D30" s="63">
        <v>0.25</v>
      </c>
      <c r="E30" s="64">
        <v>1354.09</v>
      </c>
    </row>
    <row r="31" spans="1:5" x14ac:dyDescent="0.25">
      <c r="A31" s="61" t="s">
        <v>85</v>
      </c>
      <c r="B31" s="60" t="s">
        <v>220</v>
      </c>
      <c r="C31" s="60" t="s">
        <v>174</v>
      </c>
      <c r="D31" s="63">
        <v>0.1780303</v>
      </c>
      <c r="E31" s="64">
        <v>964.28</v>
      </c>
    </row>
    <row r="32" spans="1:5" x14ac:dyDescent="0.25">
      <c r="A32" s="61" t="s">
        <v>120</v>
      </c>
      <c r="B32" s="60" t="s">
        <v>220</v>
      </c>
      <c r="C32" s="60" t="s">
        <v>174</v>
      </c>
      <c r="D32" s="63">
        <v>0.186553</v>
      </c>
      <c r="E32" s="64">
        <v>1154.79</v>
      </c>
    </row>
    <row r="33" spans="1:5" x14ac:dyDescent="0.25">
      <c r="A33" s="61" t="s">
        <v>119</v>
      </c>
      <c r="B33" s="60" t="s">
        <v>220</v>
      </c>
      <c r="C33" s="60" t="s">
        <v>174</v>
      </c>
      <c r="D33" s="63">
        <v>0.25018940000000001</v>
      </c>
      <c r="E33" s="64">
        <v>1548.71</v>
      </c>
    </row>
    <row r="34" spans="1:5" x14ac:dyDescent="0.25">
      <c r="A34" s="61" t="s">
        <v>118</v>
      </c>
      <c r="B34" s="60" t="s">
        <v>220</v>
      </c>
      <c r="C34" s="60" t="s">
        <v>172</v>
      </c>
      <c r="D34" s="63">
        <v>0.24981059999999999</v>
      </c>
      <c r="E34" s="64">
        <v>2126.25</v>
      </c>
    </row>
    <row r="35" spans="1:5" x14ac:dyDescent="0.25">
      <c r="A35" s="61" t="s">
        <v>117</v>
      </c>
      <c r="B35" s="60" t="s">
        <v>220</v>
      </c>
      <c r="C35" s="60" t="s">
        <v>172</v>
      </c>
      <c r="D35" s="63">
        <v>0.25</v>
      </c>
      <c r="E35" s="64">
        <v>2127.86</v>
      </c>
    </row>
    <row r="36" spans="1:5" x14ac:dyDescent="0.25">
      <c r="A36" s="61" t="s">
        <v>116</v>
      </c>
      <c r="B36" s="60" t="s">
        <v>220</v>
      </c>
      <c r="C36" s="60" t="s">
        <v>174</v>
      </c>
      <c r="D36" s="63">
        <v>0.25018940000000001</v>
      </c>
      <c r="E36" s="64">
        <v>1548.71</v>
      </c>
    </row>
    <row r="37" spans="1:5" x14ac:dyDescent="0.25">
      <c r="A37" s="61" t="s">
        <v>115</v>
      </c>
      <c r="B37" s="60" t="s">
        <v>220</v>
      </c>
      <c r="C37" s="60" t="s">
        <v>174</v>
      </c>
      <c r="D37" s="63">
        <v>0.2291667</v>
      </c>
      <c r="E37" s="64">
        <v>1418.57</v>
      </c>
    </row>
    <row r="38" spans="1:5" x14ac:dyDescent="0.25">
      <c r="A38" s="61" t="s">
        <v>58</v>
      </c>
      <c r="B38" s="60" t="s">
        <v>224</v>
      </c>
      <c r="C38" s="60" t="s">
        <v>228</v>
      </c>
      <c r="D38" s="63">
        <v>0.24962119999999999</v>
      </c>
      <c r="E38" s="64">
        <v>3186.96</v>
      </c>
    </row>
    <row r="39" spans="1:5" x14ac:dyDescent="0.25">
      <c r="A39" s="61" t="s">
        <v>58</v>
      </c>
      <c r="B39" s="60" t="s">
        <v>224</v>
      </c>
      <c r="C39" s="60" t="s">
        <v>225</v>
      </c>
      <c r="D39" s="63">
        <v>0.24962119999999999</v>
      </c>
      <c r="E39" s="64">
        <v>7243.1</v>
      </c>
    </row>
    <row r="40" spans="1:5" x14ac:dyDescent="0.25">
      <c r="A40" s="61" t="s">
        <v>58</v>
      </c>
      <c r="B40" s="60" t="s">
        <v>220</v>
      </c>
      <c r="C40" s="60" t="s">
        <v>174</v>
      </c>
      <c r="D40" s="63">
        <v>1.2878789999999999E-2</v>
      </c>
      <c r="E40" s="64">
        <v>66.430000000000007</v>
      </c>
    </row>
    <row r="41" spans="1:5" x14ac:dyDescent="0.25">
      <c r="A41" s="61" t="s">
        <v>68</v>
      </c>
      <c r="B41" s="60" t="s">
        <v>220</v>
      </c>
      <c r="C41" s="60" t="s">
        <v>174</v>
      </c>
      <c r="D41" s="63">
        <v>0.36590909999999999</v>
      </c>
      <c r="E41" s="64">
        <v>1698.77</v>
      </c>
    </row>
    <row r="42" spans="1:5" x14ac:dyDescent="0.25">
      <c r="A42" s="61" t="s">
        <v>68</v>
      </c>
      <c r="B42" s="60" t="s">
        <v>224</v>
      </c>
      <c r="C42" s="60" t="s">
        <v>225</v>
      </c>
      <c r="D42" s="63">
        <v>0.36590909999999999</v>
      </c>
      <c r="E42" s="64">
        <v>10617.35</v>
      </c>
    </row>
    <row r="43" spans="1:5" x14ac:dyDescent="0.25">
      <c r="A43" s="61" t="s">
        <v>89</v>
      </c>
      <c r="B43" s="60" t="s">
        <v>220</v>
      </c>
      <c r="C43" s="60" t="s">
        <v>174</v>
      </c>
      <c r="D43" s="63">
        <v>0.25018940000000001</v>
      </c>
      <c r="E43" s="64">
        <v>1355.12</v>
      </c>
    </row>
    <row r="44" spans="1:5" x14ac:dyDescent="0.25">
      <c r="A44" s="61" t="s">
        <v>87</v>
      </c>
      <c r="B44" s="60" t="s">
        <v>220</v>
      </c>
      <c r="C44" s="60" t="s">
        <v>174</v>
      </c>
      <c r="D44" s="63">
        <v>0.21818180000000001</v>
      </c>
      <c r="E44" s="64">
        <v>1181.75</v>
      </c>
    </row>
    <row r="45" spans="1:5" x14ac:dyDescent="0.25">
      <c r="A45" s="61" t="s">
        <v>128</v>
      </c>
      <c r="B45" s="60" t="s">
        <v>167</v>
      </c>
      <c r="C45" s="60" t="s">
        <v>223</v>
      </c>
      <c r="D45" s="63">
        <v>0.1840909</v>
      </c>
      <c r="E45" s="64">
        <v>0</v>
      </c>
    </row>
    <row r="46" spans="1:5" x14ac:dyDescent="0.25">
      <c r="A46" s="61" t="s">
        <v>104</v>
      </c>
      <c r="B46" s="60" t="s">
        <v>167</v>
      </c>
      <c r="C46" s="60" t="s">
        <v>223</v>
      </c>
      <c r="D46" s="63">
        <v>0.25018940000000001</v>
      </c>
      <c r="E46" s="64">
        <v>0</v>
      </c>
    </row>
    <row r="47" spans="1:5" x14ac:dyDescent="0.25">
      <c r="A47" s="61" t="s">
        <v>98</v>
      </c>
      <c r="B47" s="60" t="s">
        <v>167</v>
      </c>
      <c r="C47" s="60" t="s">
        <v>223</v>
      </c>
      <c r="D47" s="63">
        <v>0.24962119999999999</v>
      </c>
      <c r="E47" s="64">
        <v>0</v>
      </c>
    </row>
    <row r="48" spans="1:5" x14ac:dyDescent="0.25">
      <c r="A48" s="61" t="s">
        <v>92</v>
      </c>
      <c r="B48" s="60" t="s">
        <v>167</v>
      </c>
      <c r="C48" s="60" t="s">
        <v>223</v>
      </c>
      <c r="D48" s="63">
        <v>0.25018940000000001</v>
      </c>
      <c r="E48" s="64">
        <v>0</v>
      </c>
    </row>
    <row r="49" spans="1:5" x14ac:dyDescent="0.25">
      <c r="A49" s="62" t="s">
        <v>100</v>
      </c>
      <c r="B49" s="65" t="s">
        <v>167</v>
      </c>
      <c r="C49" s="65" t="s">
        <v>223</v>
      </c>
      <c r="D49" s="67">
        <v>0.25</v>
      </c>
      <c r="E49" s="66">
        <v>0</v>
      </c>
    </row>
    <row r="50" spans="1:5" x14ac:dyDescent="0.25">
      <c r="A50" s="61" t="s">
        <v>138</v>
      </c>
      <c r="B50" s="60" t="s">
        <v>167</v>
      </c>
      <c r="C50" s="60" t="s">
        <v>223</v>
      </c>
      <c r="D50" s="63">
        <v>0.25037880000000001</v>
      </c>
      <c r="E50" s="64">
        <v>0</v>
      </c>
    </row>
    <row r="51" spans="1:5" x14ac:dyDescent="0.25">
      <c r="A51" s="61" t="s">
        <v>135</v>
      </c>
      <c r="B51" s="60" t="s">
        <v>167</v>
      </c>
      <c r="C51" s="60" t="s">
        <v>223</v>
      </c>
      <c r="D51" s="63">
        <v>0.25</v>
      </c>
      <c r="E51" s="64">
        <v>0</v>
      </c>
    </row>
    <row r="52" spans="1:5" x14ac:dyDescent="0.25">
      <c r="A52" s="61" t="s">
        <v>134</v>
      </c>
      <c r="B52" s="60" t="s">
        <v>167</v>
      </c>
      <c r="C52" s="60" t="s">
        <v>223</v>
      </c>
      <c r="D52" s="63">
        <v>0.24962119999999999</v>
      </c>
      <c r="E52" s="64">
        <v>0</v>
      </c>
    </row>
    <row r="53" spans="1:5" x14ac:dyDescent="0.25">
      <c r="A53" s="61" t="s">
        <v>131</v>
      </c>
      <c r="B53" s="60" t="s">
        <v>167</v>
      </c>
      <c r="C53" s="60" t="s">
        <v>223</v>
      </c>
      <c r="D53" s="63">
        <v>0.25018940000000001</v>
      </c>
      <c r="E53" s="64">
        <v>0</v>
      </c>
    </row>
    <row r="54" spans="1:5" x14ac:dyDescent="0.25">
      <c r="A54" s="61" t="s">
        <v>130</v>
      </c>
      <c r="B54" s="60" t="s">
        <v>167</v>
      </c>
      <c r="C54" s="60" t="s">
        <v>223</v>
      </c>
      <c r="D54" s="63">
        <v>0.14905299999999999</v>
      </c>
      <c r="E54" s="64">
        <v>0</v>
      </c>
    </row>
    <row r="55" spans="1:5" x14ac:dyDescent="0.25">
      <c r="A55" s="61" t="s">
        <v>143</v>
      </c>
      <c r="B55" s="60" t="s">
        <v>220</v>
      </c>
      <c r="C55" s="60" t="s">
        <v>174</v>
      </c>
      <c r="D55" s="63">
        <v>0.2458333</v>
      </c>
      <c r="E55" s="64">
        <v>4565.24</v>
      </c>
    </row>
    <row r="56" spans="1:5" x14ac:dyDescent="0.25">
      <c r="A56" s="61" t="s">
        <v>144</v>
      </c>
      <c r="B56" s="60" t="s">
        <v>220</v>
      </c>
      <c r="C56" s="60" t="s">
        <v>174</v>
      </c>
      <c r="D56" s="63">
        <v>0.25094699999999998</v>
      </c>
      <c r="E56" s="64">
        <v>4660.2</v>
      </c>
    </row>
    <row r="57" spans="1:5" x14ac:dyDescent="0.25">
      <c r="A57" s="61" t="s">
        <v>145</v>
      </c>
      <c r="B57" s="60" t="s">
        <v>220</v>
      </c>
      <c r="C57" s="60" t="s">
        <v>174</v>
      </c>
      <c r="D57" s="63">
        <v>0.25208330000000001</v>
      </c>
      <c r="E57" s="64">
        <v>4681.3</v>
      </c>
    </row>
    <row r="58" spans="1:5" x14ac:dyDescent="0.25">
      <c r="A58" s="61" t="s">
        <v>146</v>
      </c>
      <c r="B58" s="60" t="s">
        <v>167</v>
      </c>
      <c r="C58" s="60" t="s">
        <v>223</v>
      </c>
      <c r="D58" s="63">
        <v>0.2986743</v>
      </c>
      <c r="E58" s="64">
        <v>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1-Road Ownership</vt:lpstr>
      <vt:lpstr>2-Town Scoring</vt:lpstr>
      <vt:lpstr>3-Segment Data</vt:lpstr>
      <vt:lpstr>4-2018 Segment Rank</vt:lpstr>
      <vt:lpstr>5-2018 Road Rank</vt:lpstr>
      <vt:lpstr>6-2019 Segment Repairs</vt:lpstr>
      <vt:lpstr>7-2019 Segment Rank</vt:lpstr>
      <vt:lpstr>8-2019 Road Rank</vt:lpstr>
      <vt:lpstr>9-2020 Segment Repairs</vt:lpstr>
      <vt:lpstr>10-2020 Segment Rank</vt:lpstr>
      <vt:lpstr>11-2020 Road Rank</vt:lpstr>
      <vt:lpstr>12-2021 Segment Repairs</vt:lpstr>
      <vt:lpstr>13-2021 Segment Rank</vt:lpstr>
      <vt:lpstr>14-2021 Road Rank</vt:lpstr>
      <vt:lpstr>15_Road_Repairs</vt:lpstr>
      <vt:lpstr>16_System_PCI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mhoughton</dc:creator>
  <cp:lastModifiedBy>cmatthews</cp:lastModifiedBy>
  <dcterms:created xsi:type="dcterms:W3CDTF">2018-08-02T20:14:59Z</dcterms:created>
  <dcterms:modified xsi:type="dcterms:W3CDTF">2019-01-04T19:36:08Z</dcterms:modified>
</cp:coreProperties>
</file>